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tabRatio="812" activeTab="0"/>
  </bookViews>
  <sheets>
    <sheet name="説明書き" sheetId="1" r:id="rId1"/>
    <sheet name="概要入力" sheetId="2" r:id="rId2"/>
    <sheet name="ＢＳ入力" sheetId="3" r:id="rId3"/>
    <sheet name="投資・財務入力" sheetId="4" r:id="rId4"/>
    <sheet name="PL入力" sheetId="5" r:id="rId5"/>
    <sheet name="その他入力" sheetId="6" r:id="rId6"/>
    <sheet name="出力書類" sheetId="7" r:id="rId7"/>
  </sheets>
  <definedNames>
    <definedName name="_xlnm.Print_Area" localSheetId="2">'ＢＳ入力'!$A$1:$G$31</definedName>
    <definedName name="_xlnm.Print_Area" localSheetId="4">'PL入力'!$A$1:$G$87</definedName>
    <definedName name="_xlnm.Print_Area" localSheetId="5">'その他入力'!$A$1:$J$78</definedName>
    <definedName name="_xlnm.Print_Area" localSheetId="1">'概要入力'!$A$1:$K$52</definedName>
    <definedName name="_xlnm.Print_Area" localSheetId="6">'出力書類'!$A$1:$E$316</definedName>
    <definedName name="_xlnm.Print_Area" localSheetId="0">'説明書き'!$A$1:$J$18</definedName>
    <definedName name="_xlnm.Print_Area" localSheetId="3">'投資・財務入力'!$A$1:$E$33</definedName>
  </definedNames>
  <calcPr fullCalcOnLoad="1"/>
</workbook>
</file>

<file path=xl/sharedStrings.xml><?xml version="1.0" encoding="utf-8"?>
<sst xmlns="http://schemas.openxmlformats.org/spreadsheetml/2006/main" count="458" uniqueCount="297">
  <si>
    <t>売上高</t>
  </si>
  <si>
    <t>棚卸資産</t>
  </si>
  <si>
    <t>保険料</t>
  </si>
  <si>
    <t>直前期</t>
  </si>
  <si>
    <t>売上原価</t>
  </si>
  <si>
    <t>その他営業収益</t>
  </si>
  <si>
    <t>販売費及び一般管理費</t>
  </si>
  <si>
    <t>役員報酬</t>
  </si>
  <si>
    <t>賞与</t>
  </si>
  <si>
    <t>雑給</t>
  </si>
  <si>
    <t>法定福利費</t>
  </si>
  <si>
    <t>福利厚生費</t>
  </si>
  <si>
    <t>その他人件費</t>
  </si>
  <si>
    <t>広告宣伝費</t>
  </si>
  <si>
    <t>販売促進費</t>
  </si>
  <si>
    <t>荷造運送費</t>
  </si>
  <si>
    <t>通信費</t>
  </si>
  <si>
    <t>水道光熱費</t>
  </si>
  <si>
    <t>賃借料</t>
  </si>
  <si>
    <t>消耗品費</t>
  </si>
  <si>
    <t>事務用品費</t>
  </si>
  <si>
    <t>支払報酬</t>
  </si>
  <si>
    <t>支払手数料</t>
  </si>
  <si>
    <t>会議費</t>
  </si>
  <si>
    <t>接待交際費</t>
  </si>
  <si>
    <t>雑費</t>
  </si>
  <si>
    <t>販売費及び一般管理費合計</t>
  </si>
  <si>
    <t>営業利益</t>
  </si>
  <si>
    <t>営業外収益</t>
  </si>
  <si>
    <t>受取利息配当金</t>
  </si>
  <si>
    <t>雑収入</t>
  </si>
  <si>
    <t>営業外費用</t>
  </si>
  <si>
    <t>雑損失</t>
  </si>
  <si>
    <t>特別利益</t>
  </si>
  <si>
    <t>固定資産売却益</t>
  </si>
  <si>
    <t>特別損失</t>
  </si>
  <si>
    <t>経常利益</t>
  </si>
  <si>
    <t>法人税、住民税及び事業税</t>
  </si>
  <si>
    <t>売上総利益</t>
  </si>
  <si>
    <t>（人件費合計）</t>
  </si>
  <si>
    <t>その他：</t>
  </si>
  <si>
    <t>　棚卸資産</t>
  </si>
  <si>
    <t>　有価証券</t>
  </si>
  <si>
    <t>　短期貸付金</t>
  </si>
  <si>
    <t>　その他の流動資産</t>
  </si>
  <si>
    <t>　　流動資産計</t>
  </si>
  <si>
    <t>固定資産</t>
  </si>
  <si>
    <t>　投資有価証券</t>
  </si>
  <si>
    <t>　長期貸付金</t>
  </si>
  <si>
    <t>繰延資産</t>
  </si>
  <si>
    <t>　　資産合計</t>
  </si>
  <si>
    <t>流動負債</t>
  </si>
  <si>
    <t>　その他の流動負債</t>
  </si>
  <si>
    <t>　　流動負債計</t>
  </si>
  <si>
    <t>固定負債</t>
  </si>
  <si>
    <t>　その他の固定負債</t>
  </si>
  <si>
    <t>　　固定負債計</t>
  </si>
  <si>
    <t>　　負債合計</t>
  </si>
  <si>
    <t>資本の部</t>
  </si>
  <si>
    <t>　　資本合計</t>
  </si>
  <si>
    <t>　　負債資本合計</t>
  </si>
  <si>
    <t>流動資産</t>
  </si>
  <si>
    <t>直前期の貸借対照表</t>
  </si>
  <si>
    <t>資産の部</t>
  </si>
  <si>
    <t>負債及び資本の部</t>
  </si>
  <si>
    <t>有価証券の購入予定額</t>
  </si>
  <si>
    <t>投資有価証券の購入予定額</t>
  </si>
  <si>
    <t>短期貸付金実施額</t>
  </si>
  <si>
    <t>長期貸付金実施額</t>
  </si>
  <si>
    <t>その他の固定資産の購入</t>
  </si>
  <si>
    <t>有価証券の売却予定額（簿価）</t>
  </si>
  <si>
    <t>投資有価証券の売却予定額（簿価）</t>
  </si>
  <si>
    <t>短期貸付金回収額</t>
  </si>
  <si>
    <t>長期貸付金回収額</t>
  </si>
  <si>
    <t>有価証券の売却予定額（売却価額）</t>
  </si>
  <si>
    <t>投資有価証券の売却予定額（売却価額）</t>
  </si>
  <si>
    <t>その他の固定資産の売却（簿価）</t>
  </si>
  <si>
    <t>その他の固定資産の売却（売却価額）</t>
  </si>
  <si>
    <t>短期借入金増加額</t>
  </si>
  <si>
    <t>短期借入金返済額</t>
  </si>
  <si>
    <t>　買入債務（支払手形＋買掛金）</t>
  </si>
  <si>
    <t>＝</t>
  </si>
  <si>
    <t>売上債権回転率は、次のとおり計算されます。</t>
  </si>
  <si>
    <t>棚卸資産回転率は、次のとおり計算されます。</t>
  </si>
  <si>
    <t>買入債務回転率は次のとおり計算されます。</t>
  </si>
  <si>
    <t>１．売上債権回転率</t>
  </si>
  <si>
    <t>２．棚卸資産回転率</t>
  </si>
  <si>
    <t>３．買入債務回転率</t>
  </si>
  <si>
    <t>買入債務（支払手形＋買掛金）</t>
  </si>
  <si>
    <t>４．その他の流動資産と流動負債など</t>
  </si>
  <si>
    <t>配当金と役員賞与の支出額を入力してください。</t>
  </si>
  <si>
    <t>配当金</t>
  </si>
  <si>
    <t>役員賞与</t>
  </si>
  <si>
    <t>有価証券売却益</t>
  </si>
  <si>
    <t>有価証券売却損</t>
  </si>
  <si>
    <t>投資有価証券売却益</t>
  </si>
  <si>
    <t>投資有価証券売却損</t>
  </si>
  <si>
    <t>　　小　計</t>
  </si>
  <si>
    <t>　現預金</t>
  </si>
  <si>
    <t>　その他の固定資産</t>
  </si>
  <si>
    <t>減価償却費</t>
  </si>
  <si>
    <t>増資予定額</t>
  </si>
  <si>
    <t>減資予定額</t>
  </si>
  <si>
    <t>　その他の固定資産</t>
  </si>
  <si>
    <t>貸借対照表のバランス</t>
  </si>
  <si>
    <t>収益性指標</t>
  </si>
  <si>
    <t>売上総利益率</t>
  </si>
  <si>
    <t>売上高営業利益率</t>
  </si>
  <si>
    <t>売上高経常利益率</t>
  </si>
  <si>
    <t>売上高純利益率</t>
  </si>
  <si>
    <t>売上債権回転率</t>
  </si>
  <si>
    <t>棚卸資産回転率</t>
  </si>
  <si>
    <t>売上高成長率</t>
  </si>
  <si>
    <t>営業利益成長率</t>
  </si>
  <si>
    <t>経常利益成長率</t>
  </si>
  <si>
    <t>当期利益成長率</t>
  </si>
  <si>
    <t>総資本経常利益率</t>
  </si>
  <si>
    <t>固定資産回転率</t>
  </si>
  <si>
    <t>売上原価率</t>
  </si>
  <si>
    <t>売上高販管費率</t>
  </si>
  <si>
    <t>資本利益率（％）</t>
  </si>
  <si>
    <t>　　売上高利益率（％）</t>
  </si>
  <si>
    <t>　　売上高費用率（％）</t>
  </si>
  <si>
    <t>成長性指標（％）</t>
  </si>
  <si>
    <t>借入金月商倍率（倍）</t>
  </si>
  <si>
    <t>自己資本比率（％）</t>
  </si>
  <si>
    <t>流動比率（％）</t>
  </si>
  <si>
    <t>当座比率（％）</t>
  </si>
  <si>
    <t>固定比率（％）</t>
  </si>
  <si>
    <t>（注）資本回転率と資本利益率における、分母となる資本（資産）は、簡便的に期末残高を用いております。</t>
  </si>
  <si>
    <t>-</t>
  </si>
  <si>
    <t>-</t>
  </si>
  <si>
    <t>-</t>
  </si>
  <si>
    <t>-</t>
  </si>
  <si>
    <t>-</t>
  </si>
  <si>
    <t>売上の計画</t>
  </si>
  <si>
    <t>経費の計画</t>
  </si>
  <si>
    <t>投資の計画</t>
  </si>
  <si>
    <t>　　資本回転率（回）</t>
  </si>
  <si>
    <t>投資・財務計画入力</t>
  </si>
  <si>
    <t>貸借対照表入力</t>
  </si>
  <si>
    <t>その他のデータ入力</t>
  </si>
  <si>
    <t>会社データ入力</t>
  </si>
  <si>
    <t>会社名入力</t>
  </si>
  <si>
    <t>住所入力</t>
  </si>
  <si>
    <t>西暦</t>
  </si>
  <si>
    <t>年</t>
  </si>
  <si>
    <t>月</t>
  </si>
  <si>
    <t>日</t>
  </si>
  <si>
    <t>前期末と前々期末貸借対照表の実績データを入力してください。</t>
  </si>
  <si>
    <t>（差額）</t>
  </si>
  <si>
    <t>次の１から４までの入力をしてください。</t>
  </si>
  <si>
    <t>＝</t>
  </si>
  <si>
    <t>=</t>
  </si>
  <si>
    <t>　売掛金＋受取手形</t>
  </si>
  <si>
    <t>　短期借入金</t>
  </si>
  <si>
    <t>　短期借入金</t>
  </si>
  <si>
    <t>受取手形＋売掛金</t>
  </si>
  <si>
    <t>固定長期適合率（％）</t>
  </si>
  <si>
    <t>旅費交通費</t>
  </si>
  <si>
    <t>租税公課</t>
  </si>
  <si>
    <t>修繕費</t>
  </si>
  <si>
    <t>売上債権回転率は、売上債権の回収が早ければ、大きくなり、遅ければ小さくなります。</t>
  </si>
  <si>
    <t>回</t>
  </si>
  <si>
    <t>棚卸資産回転率は、棚卸資産の保有期間が短くなれば、大きくなり、長引くと小さくなります。</t>
  </si>
  <si>
    <t>今後、棚卸資産回転率に変化がなければ、将来の棚卸資産の残高は、次のように推移します。</t>
  </si>
  <si>
    <t>買入債務回転率は、買入債務の支払までの期間が短ければ大きくなり、長ければ小さくなります。</t>
  </si>
  <si>
    <t>買入債務回転率は、仕入れから支払いまでの期間が短ければ、大きくなり、長ければ小さくなります。</t>
  </si>
  <si>
    <t>今後、回転率に変化がなければ、将来の買入債務の残高は、次のように推移します。</t>
  </si>
  <si>
    <t>短期経営計画書</t>
  </si>
  <si>
    <t>操作方法:</t>
  </si>
  <si>
    <t>当期経営計画の概要入力</t>
  </si>
  <si>
    <t>当期計画</t>
  </si>
  <si>
    <t>当期（計画）</t>
  </si>
  <si>
    <t>当期計画の概要</t>
  </si>
  <si>
    <t>当期（予想）</t>
  </si>
  <si>
    <t>今後、回転率に変化がなければ、次年度末の売上債権の残高は、次のようになると予想されます。</t>
  </si>
  <si>
    <t>金額：単位</t>
  </si>
  <si>
    <t>(単位：円）</t>
  </si>
  <si>
    <t>　　その他の流動資産</t>
  </si>
  <si>
    <t>　　繰延資産</t>
  </si>
  <si>
    <t>　　その他の流動負債</t>
  </si>
  <si>
    <t>　　その他の固定負債</t>
  </si>
  <si>
    <t>選択欄</t>
  </si>
  <si>
    <t>前期末</t>
  </si>
  <si>
    <t>前々期末</t>
  </si>
  <si>
    <t>給料</t>
  </si>
  <si>
    <t>支払利息</t>
  </si>
  <si>
    <t>固定資産売却損</t>
  </si>
  <si>
    <t>それ以外の場合には、選択欄で「変更あり」を選択し、予想される売上債権の残高を記入してください。</t>
  </si>
  <si>
    <t>記入し、そのまま次の「４．買入債務回転率」の入力に進んでください。</t>
  </si>
  <si>
    <t>棚卸資産を保有しない業種の会社の場合には、右の選択欄で「棚卸資産なし」を記入し、そのまま次の「３．買入債務回転率」の入力に進んでください。</t>
  </si>
  <si>
    <t>棚卸資産を所有する会社は、右の選択欄で「棚卸資産あり」を選択して次の入力をしてください。</t>
  </si>
  <si>
    <t>それ以外の場合には、選択欄で「変更あり」を選択し、予想される棚卸資産の残高を記入してください。</t>
  </si>
  <si>
    <t>それ以外の場合には、選択欄で「変更あり」を選択し、予想される買入債務の残高を記入してください。</t>
  </si>
  <si>
    <t>次の各資産・負債の項目の残高に大きな変化がなければ緑色の選択欄で「変更なし」を選択してください。</t>
  </si>
  <si>
    <t>変化がある場合には、緑色の選択欄で「変更あり」を選択するとともに、各欄に、変更後の残高を記入してください。</t>
  </si>
  <si>
    <t>当期純利益</t>
  </si>
  <si>
    <t>税引前当期純利益</t>
  </si>
  <si>
    <t>上記の記載欄が｢変更あり」の場合、右欄に予想残高を記入</t>
  </si>
  <si>
    <t>1.</t>
  </si>
  <si>
    <t>（注意）配当と役員賞与の支出は翌年になることに注意してください。例えば、１年目の決算終了に伴う株主総会によって決定される配当金額は２年目に支払われますので、２年目の支出になります。</t>
  </si>
  <si>
    <t>２．</t>
  </si>
  <si>
    <t>利益処分（社外流出）のデータ入力</t>
  </si>
  <si>
    <t>製造業などで、販売費及び一般管理費以外の減価償却費のある企業は、下記の欄にその金額を入力してください。</t>
  </si>
  <si>
    <t>（注意）</t>
  </si>
  <si>
    <t>買入債務回転率に、特に変更がなく、おおむね上記のとおりに推移すると思われるならば、次の選択欄で、「変更なし」を選択してください。</t>
  </si>
  <si>
    <t>売上債権回転率に、特に変更がなく、おおむね上記のとおりに推移すると思われるならば、次の選択欄で、「変更なし」を選択してください。</t>
  </si>
  <si>
    <t>棚卸資産回転率に、特に変更がなく、おおむね上記のとおりに推移すると思われるならば、次の選択欄で、「変更なし」を選択してください。</t>
  </si>
  <si>
    <t>すべての貸借対照表データの入力が完了した時点で、「OK」が表示がされれば、資産合計と負債及び資本合計に差異がなく、正しく入力されたことを意味します。不一致の場合には、「OK」が表示されず、すぐ下の欄に「差額」の金額が表示されます。</t>
  </si>
  <si>
    <t>資産合計と負債及び資本合計の残高が一致すれば、左欄に「OK」が表示されます。データ入力中は、「OK」ではなく、「貸借がバランスしません」と表示されますが、気にせずに入力してください。</t>
  </si>
  <si>
    <t>変更なし</t>
  </si>
  <si>
    <t>棚卸資産あり</t>
  </si>
  <si>
    <t>（注）キャッシュ・フロー計算書については、経営計画の作成を容易にするために、税引前当期純利益より法人税支払額を差し引く本来の表示方法を省略し、税引後当期純利益を冒頭に記載した方式により表示しています。</t>
  </si>
  <si>
    <t>　このワークシートは、５枚の入力画面で、会社の経営計画に関するデータを入力し、これに基づいて経営計画書を作成するものです。</t>
  </si>
  <si>
    <t>会社名と住所を入力してください。</t>
  </si>
  <si>
    <t>金額(単位)について、円、千円、百万円のいずれかから選択してください。</t>
  </si>
  <si>
    <t>直前事業年度の損益計算書データ（実績値）と当期の収益と費用の計画値を入力してください。</t>
  </si>
  <si>
    <t>当期（計画値）</t>
  </si>
  <si>
    <t>直前事業年度の決算年月日を入力してください。</t>
  </si>
  <si>
    <t>　長期借入金・社債</t>
  </si>
  <si>
    <t>長期借入金・社債増加額</t>
  </si>
  <si>
    <t>長期借入金返･社債済額</t>
  </si>
  <si>
    <t>　長期借入金･社債</t>
  </si>
  <si>
    <t>変更あり</t>
  </si>
  <si>
    <t>　資本金・資本剰余金</t>
  </si>
  <si>
    <t>　利益剰余金</t>
  </si>
  <si>
    <t>予想貸借対照表</t>
  </si>
  <si>
    <t>予想損益計算書</t>
  </si>
  <si>
    <t>予想キャッシュ・フロー計算書</t>
  </si>
  <si>
    <t>各種経営指標の推移予想</t>
  </si>
  <si>
    <t>売上高支払利息率</t>
  </si>
  <si>
    <t>債務償還年数（年）</t>
  </si>
  <si>
    <t>　有形固定資産</t>
  </si>
  <si>
    <t>有形固定資産の購入</t>
  </si>
  <si>
    <t>有形固定資産の売却（簿価）</t>
  </si>
  <si>
    <t>有形固定資産の売却（売却価額）</t>
  </si>
  <si>
    <t>有形固定資産売却益</t>
  </si>
  <si>
    <t>有形固定資産売却損</t>
  </si>
  <si>
    <t>その他固定資産売却益</t>
  </si>
  <si>
    <t>その他固定資産売却損</t>
  </si>
  <si>
    <t>その他固定資産売却損</t>
  </si>
  <si>
    <t>それぞれのワークシートのガイダンスに従って、データ入力をしてください。どのシートも同じですが、データ入力するセルには、水色とクリーム色の２種類があります。水色のセルには、実績データを、クリーム色のセルには目標となる計画データを入力してください。</t>
  </si>
  <si>
    <t>入力作業を終えたら、出力書類のワークシートを開いて、印刷処理を行えば、表紙を含めて６ページの短期経営計画書が印刷されます。</t>
  </si>
  <si>
    <t>経営計画書を出力したならば、この計画でいいかどうかを検討してください。会社の経営力の向上を図るためにご活用ください。</t>
  </si>
  <si>
    <t>　販売債権（受取手形＋売掛金）</t>
  </si>
  <si>
    <t>　　固定資産計</t>
  </si>
  <si>
    <t>予想損益計算書と利益処分のデータ入力</t>
  </si>
  <si>
    <t>その他（例えば、借入金の返済計画など）</t>
  </si>
  <si>
    <t>安全性指標</t>
  </si>
  <si>
    <t>短期経営計画書作成シートの利用方法</t>
  </si>
  <si>
    <t>フリーＣＦ(営業ＣＦ＋投資ＣＦ)</t>
  </si>
  <si>
    <t>営業ＣＦ成長率</t>
  </si>
  <si>
    <t>フリーＣＦ成長率</t>
  </si>
  <si>
    <t>ＣＦ指標（％）</t>
  </si>
  <si>
    <t>ＣＦマージン</t>
  </si>
  <si>
    <t>営業ＣＦ・当期純利益比率</t>
  </si>
  <si>
    <t>営業ＣＦ・投資ＣＦ比率</t>
  </si>
  <si>
    <t>営業ＣＦ・設備投資比率</t>
  </si>
  <si>
    <t>　また、営業ＣＦ・設備投資比率の計算においては、便宜的に投資有価証券と長期貸付金を除く固定資産の購入を設備投資とみなして比率を算出しております。</t>
  </si>
  <si>
    <t>売上計画の概要：200字以内で具体的に入力してください。</t>
  </si>
  <si>
    <t>経費計画の概要：200字以内で具体的に入力してください。</t>
  </si>
  <si>
    <t>投資計画の概要：200字以内で具体的に入力してください。</t>
  </si>
  <si>
    <t>その他、付記することがあれば、200字以内で具体的に入力してください。</t>
  </si>
  <si>
    <t>　　固定資産計</t>
  </si>
  <si>
    <t>資金調達予定額（又は必要額）を入力してください。（該当項目のみ入力）</t>
  </si>
  <si>
    <t>投資予定額を入力してください。（該当項目のみ入力）</t>
  </si>
  <si>
    <t>資産売却予定額を入力してください。（該当項目のみ入力）</t>
  </si>
  <si>
    <t>資金の返済予定額を入力してください。（該当項目のみ入力）</t>
  </si>
  <si>
    <t>Ⅰ 営業ＣＦ</t>
  </si>
  <si>
    <t xml:space="preserve">   当期純利益</t>
  </si>
  <si>
    <t xml:space="preserve">   減価償却費</t>
  </si>
  <si>
    <t xml:space="preserve">   売上債権減少（△増加）</t>
  </si>
  <si>
    <t xml:space="preserve">   棚卸資産減少（△増加）</t>
  </si>
  <si>
    <t xml:space="preserve">   その他流動資産減少（△増加）</t>
  </si>
  <si>
    <t xml:space="preserve">   繰延資産減少（△増加）</t>
  </si>
  <si>
    <t xml:space="preserve">   仕入債務増加（△減少）</t>
  </si>
  <si>
    <t xml:space="preserve">   その他流動負債増加（△減少）</t>
  </si>
  <si>
    <t xml:space="preserve">   その他固定負債増加（△減少）</t>
  </si>
  <si>
    <t>　 有価証券売却損益・評価損</t>
  </si>
  <si>
    <t xml:space="preserve">   固定資産売却損益・廃棄損</t>
  </si>
  <si>
    <t xml:space="preserve">   役員賞与</t>
  </si>
  <si>
    <t>Ⅱ 投資ＣＦ</t>
  </si>
  <si>
    <t xml:space="preserve">   有形固定資産の減少（△増加）</t>
  </si>
  <si>
    <t xml:space="preserve">   有価証券等の減少（△増加）</t>
  </si>
  <si>
    <t xml:space="preserve">   貸付金の減少（△増加）</t>
  </si>
  <si>
    <t xml:space="preserve">   その他固定資産の減少（△増加）</t>
  </si>
  <si>
    <t>Ⅲ 財務ＣＦ</t>
  </si>
  <si>
    <t xml:space="preserve">   短期借入金の増加（△減少）</t>
  </si>
  <si>
    <t xml:space="preserve">   長期借入金･社債の増加（△減少）</t>
  </si>
  <si>
    <t xml:space="preserve">   増資・減資</t>
  </si>
  <si>
    <t xml:space="preserve">   支払配当金</t>
  </si>
  <si>
    <t>Ⅳ 現預金残高の増加（△減少）</t>
  </si>
  <si>
    <t>Ⅴ 期首現預金残高</t>
  </si>
  <si>
    <t>Ⅵ 期末現預金残高</t>
  </si>
  <si>
    <t xml:space="preserve">   年</t>
  </si>
  <si>
    <t xml:space="preserve">   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</si>
</sst>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00;[Red]\-#,##0.000"/>
    <numFmt numFmtId="179" formatCode="#,##0.0000;[Red]\-#,##0.0000"/>
    <numFmt numFmtId="180" formatCode="#,##0.00_ ;[Red]\-#,##0.00\ "/>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0000E+00"/>
    <numFmt numFmtId="187" formatCode="0.0000000E+00"/>
    <numFmt numFmtId="188" formatCode="0.00000E+00"/>
    <numFmt numFmtId="189" formatCode="0.0000E+00"/>
    <numFmt numFmtId="190" formatCode="0.000E+00"/>
    <numFmt numFmtId="191" formatCode="0.0E+00"/>
    <numFmt numFmtId="192" formatCode="0E+00"/>
    <numFmt numFmtId="193" formatCode="0.0_ "/>
    <numFmt numFmtId="194" formatCode="0.000_ "/>
    <numFmt numFmtId="195" formatCode="0.0000_ "/>
    <numFmt numFmtId="196" formatCode="0.00000_ "/>
    <numFmt numFmtId="197" formatCode="0.000000_ "/>
    <numFmt numFmtId="198" formatCode="0.0000000_ "/>
    <numFmt numFmtId="199" formatCode="0.00000000_ "/>
    <numFmt numFmtId="200" formatCode="0.000000000_ "/>
    <numFmt numFmtId="201" formatCode="0.0000000000_ "/>
    <numFmt numFmtId="202" formatCode="0.00000000000_ "/>
    <numFmt numFmtId="203" formatCode="0_ "/>
    <numFmt numFmtId="204" formatCode="#,##0;&quot;△ &quot;#,##0"/>
    <numFmt numFmtId="205" formatCode="#,##0.00;&quot;△ &quot;#,##0.00"/>
    <numFmt numFmtId="206" formatCode="0;&quot;△ &quot;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2"/>
      <name val="ＭＳ Ｐゴシック"/>
      <family val="3"/>
    </font>
    <font>
      <sz val="10.5"/>
      <name val="ＭＳ ゴシック"/>
      <family val="3"/>
    </font>
    <font>
      <sz val="11"/>
      <name val="ＭＳ ゴシック"/>
      <family val="3"/>
    </font>
    <font>
      <sz val="8"/>
      <name val="ＭＳ Ｐゴシック"/>
      <family val="3"/>
    </font>
    <font>
      <sz val="9"/>
      <color indexed="10"/>
      <name val="ＭＳ ゴシック"/>
      <family val="3"/>
    </font>
    <font>
      <sz val="18"/>
      <name val="ＭＳ ゴシック"/>
      <family val="3"/>
    </font>
    <font>
      <sz val="22"/>
      <name val="ＭＳ ゴシック"/>
      <family val="3"/>
    </font>
    <font>
      <sz val="14"/>
      <name val="ＭＳ ゴシック"/>
      <family val="3"/>
    </font>
    <font>
      <sz val="12"/>
      <name val="ＭＳ ゴシック"/>
      <family val="3"/>
    </font>
    <font>
      <sz val="12"/>
      <name val="ＭＳ Ｐゴシック"/>
      <family val="3"/>
    </font>
    <font>
      <b/>
      <sz val="12"/>
      <name val="ＭＳ Ｐゴシック"/>
      <family val="3"/>
    </font>
    <font>
      <b/>
      <sz val="11"/>
      <name val="ＭＳ Ｐゴシック"/>
      <family val="3"/>
    </font>
    <font>
      <b/>
      <sz val="12"/>
      <name val="ＭＳ ゴシック"/>
      <family val="3"/>
    </font>
    <font>
      <sz val="26"/>
      <name val="ＭＳ ゴシック"/>
      <family val="3"/>
    </font>
    <font>
      <b/>
      <sz val="11"/>
      <name val="ＭＳ ゴシック"/>
      <family val="3"/>
    </font>
    <font>
      <u val="single"/>
      <sz val="11"/>
      <name val="ＭＳ ゴシック"/>
      <family val="3"/>
    </font>
    <font>
      <b/>
      <sz val="14"/>
      <name val="ＭＳ Ｐゴシック"/>
      <family val="3"/>
    </font>
    <font>
      <sz val="10"/>
      <name val="ＭＳ 明朝"/>
      <family val="1"/>
    </font>
    <font>
      <sz val="10"/>
      <name val="ＭＳ ゴシック"/>
      <family val="3"/>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
      <patternFill patternType="solid">
        <fgColor indexed="11"/>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01">
    <xf numFmtId="0" fontId="0" fillId="0" borderId="0" xfId="0" applyAlignment="1">
      <alignment vertical="center"/>
    </xf>
    <xf numFmtId="38" fontId="0" fillId="0" borderId="0" xfId="17" applyAlignment="1">
      <alignment vertical="center"/>
    </xf>
    <xf numFmtId="38" fontId="0" fillId="0" borderId="1" xfId="17" applyFill="1" applyBorder="1" applyAlignment="1">
      <alignment horizontal="center" vertical="center"/>
    </xf>
    <xf numFmtId="38" fontId="0" fillId="2" borderId="2" xfId="17" applyFill="1" applyBorder="1" applyAlignment="1">
      <alignment horizontal="center" vertical="center"/>
    </xf>
    <xf numFmtId="38" fontId="6" fillId="0" borderId="0" xfId="17" applyFont="1" applyAlignment="1">
      <alignment horizontal="left" vertical="top" wrapText="1"/>
    </xf>
    <xf numFmtId="38" fontId="6" fillId="3" borderId="2" xfId="17" applyFont="1" applyFill="1" applyBorder="1" applyAlignment="1">
      <alignment horizontal="right" vertical="top" wrapText="1"/>
    </xf>
    <xf numFmtId="38" fontId="6" fillId="0" borderId="2" xfId="17" applyFont="1" applyBorder="1" applyAlignment="1">
      <alignment horizontal="right" vertical="top" wrapText="1"/>
    </xf>
    <xf numFmtId="38" fontId="6" fillId="0" borderId="0" xfId="17" applyFont="1" applyBorder="1" applyAlignment="1">
      <alignment horizontal="left" vertical="top" wrapText="1"/>
    </xf>
    <xf numFmtId="38" fontId="6" fillId="0" borderId="0" xfId="17" applyFont="1" applyBorder="1" applyAlignment="1">
      <alignment horizontal="right" vertical="top" wrapText="1"/>
    </xf>
    <xf numFmtId="38" fontId="7" fillId="0" borderId="0" xfId="17" applyFont="1" applyAlignment="1">
      <alignment vertical="center"/>
    </xf>
    <xf numFmtId="38" fontId="7" fillId="0" borderId="0" xfId="17" applyFont="1" applyFill="1" applyBorder="1" applyAlignment="1">
      <alignment horizontal="left" vertical="center"/>
    </xf>
    <xf numFmtId="38" fontId="7" fillId="0" borderId="0" xfId="17" applyFont="1" applyFill="1" applyBorder="1" applyAlignment="1">
      <alignment horizontal="center" vertical="center"/>
    </xf>
    <xf numFmtId="38" fontId="7" fillId="0" borderId="0" xfId="17" applyFont="1" applyBorder="1" applyAlignment="1">
      <alignment horizontal="left" vertical="center"/>
    </xf>
    <xf numFmtId="38" fontId="7" fillId="0" borderId="0" xfId="17" applyFont="1" applyBorder="1" applyAlignment="1">
      <alignment horizontal="center" vertical="center"/>
    </xf>
    <xf numFmtId="38" fontId="7" fillId="0" borderId="0" xfId="17" applyFont="1" applyBorder="1" applyAlignment="1">
      <alignment vertical="center"/>
    </xf>
    <xf numFmtId="38" fontId="7" fillId="3" borderId="2" xfId="17" applyFont="1" applyFill="1" applyBorder="1" applyAlignment="1">
      <alignment horizontal="right" vertical="center"/>
    </xf>
    <xf numFmtId="38" fontId="7" fillId="0" borderId="2" xfId="17" applyFont="1" applyBorder="1" applyAlignment="1">
      <alignment horizontal="right" vertical="center"/>
    </xf>
    <xf numFmtId="38" fontId="7" fillId="0" borderId="0" xfId="17" applyFont="1" applyAlignment="1">
      <alignment horizontal="right" vertical="center"/>
    </xf>
    <xf numFmtId="38" fontId="8" fillId="4" borderId="0" xfId="17" applyFont="1" applyFill="1" applyAlignment="1">
      <alignment vertical="center"/>
    </xf>
    <xf numFmtId="38" fontId="7" fillId="0" borderId="0" xfId="17" applyFont="1" applyFill="1" applyBorder="1" applyAlignment="1">
      <alignment horizontal="right" vertical="center"/>
    </xf>
    <xf numFmtId="38" fontId="0" fillId="0" borderId="2" xfId="17" applyFont="1" applyBorder="1" applyAlignment="1">
      <alignment vertical="center"/>
    </xf>
    <xf numFmtId="38" fontId="7" fillId="0" borderId="2" xfId="17" applyFont="1" applyBorder="1" applyAlignment="1">
      <alignment horizontal="center" vertical="center"/>
    </xf>
    <xf numFmtId="38" fontId="7" fillId="0" borderId="2" xfId="17" applyFont="1" applyBorder="1" applyAlignment="1">
      <alignment vertical="center"/>
    </xf>
    <xf numFmtId="38" fontId="7" fillId="0" borderId="2" xfId="17" applyFont="1" applyFill="1" applyBorder="1" applyAlignment="1">
      <alignment vertical="center"/>
    </xf>
    <xf numFmtId="38" fontId="7" fillId="0" borderId="0" xfId="17"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38" fontId="7" fillId="0" borderId="3" xfId="17" applyFont="1" applyBorder="1" applyAlignment="1">
      <alignment vertical="center"/>
    </xf>
    <xf numFmtId="38" fontId="11" fillId="0" borderId="0" xfId="17" applyFont="1" applyAlignment="1">
      <alignment vertical="center"/>
    </xf>
    <xf numFmtId="38" fontId="7" fillId="2" borderId="2" xfId="17" applyFont="1" applyFill="1" applyBorder="1" applyAlignment="1">
      <alignment vertical="center"/>
    </xf>
    <xf numFmtId="38" fontId="7" fillId="5" borderId="3" xfId="17" applyFont="1" applyFill="1" applyBorder="1" applyAlignment="1">
      <alignment vertical="center"/>
    </xf>
    <xf numFmtId="38" fontId="7" fillId="2" borderId="3" xfId="17" applyFont="1" applyFill="1" applyBorder="1" applyAlignment="1">
      <alignment vertical="center"/>
    </xf>
    <xf numFmtId="38" fontId="7" fillId="5" borderId="2" xfId="17" applyFont="1" applyFill="1" applyBorder="1" applyAlignment="1">
      <alignment vertical="center"/>
    </xf>
    <xf numFmtId="0" fontId="14" fillId="3" borderId="2" xfId="0" applyFont="1" applyFill="1" applyBorder="1" applyAlignment="1">
      <alignment vertical="center"/>
    </xf>
    <xf numFmtId="38" fontId="17" fillId="0" borderId="0" xfId="17" applyFont="1" applyAlignment="1">
      <alignment vertical="center"/>
    </xf>
    <xf numFmtId="38" fontId="7" fillId="0" borderId="0" xfId="17" applyFont="1" applyAlignment="1">
      <alignment vertical="center"/>
    </xf>
    <xf numFmtId="38" fontId="6" fillId="0" borderId="0" xfId="17" applyFont="1" applyAlignment="1">
      <alignment horizontal="center" vertical="center"/>
    </xf>
    <xf numFmtId="0" fontId="0" fillId="4" borderId="0" xfId="0" applyFill="1" applyAlignment="1">
      <alignment vertical="center"/>
    </xf>
    <xf numFmtId="0" fontId="0" fillId="4" borderId="0" xfId="0" applyFill="1" applyAlignment="1">
      <alignment vertical="center" wrapText="1"/>
    </xf>
    <xf numFmtId="0" fontId="0" fillId="6" borderId="0" xfId="0" applyFill="1" applyAlignment="1">
      <alignment vertical="center"/>
    </xf>
    <xf numFmtId="204" fontId="7" fillId="4" borderId="0" xfId="0" applyNumberFormat="1" applyFont="1" applyFill="1" applyAlignment="1">
      <alignment vertical="center"/>
    </xf>
    <xf numFmtId="204" fontId="10" fillId="4" borderId="0" xfId="0" applyNumberFormat="1" applyFont="1" applyFill="1" applyAlignment="1">
      <alignment horizontal="center" vertical="center"/>
    </xf>
    <xf numFmtId="204" fontId="11" fillId="4" borderId="0" xfId="0" applyNumberFormat="1" applyFont="1" applyFill="1" applyAlignment="1">
      <alignment vertical="center"/>
    </xf>
    <xf numFmtId="204" fontId="10" fillId="4" borderId="0" xfId="0" applyNumberFormat="1" applyFont="1" applyFill="1" applyBorder="1" applyAlignment="1">
      <alignment horizontal="center" vertical="center"/>
    </xf>
    <xf numFmtId="204" fontId="13" fillId="4" borderId="0" xfId="0" applyNumberFormat="1" applyFont="1" applyFill="1" applyAlignment="1">
      <alignment vertical="center"/>
    </xf>
    <xf numFmtId="204" fontId="12" fillId="4" borderId="0" xfId="0" applyNumberFormat="1" applyFont="1" applyFill="1" applyAlignment="1">
      <alignment vertical="center"/>
    </xf>
    <xf numFmtId="204" fontId="7" fillId="4" borderId="0" xfId="0" applyNumberFormat="1" applyFont="1" applyFill="1" applyAlignment="1">
      <alignment horizontal="center" vertical="center"/>
    </xf>
    <xf numFmtId="204" fontId="10" fillId="4" borderId="0" xfId="0" applyNumberFormat="1" applyFont="1" applyFill="1" applyAlignment="1">
      <alignment horizontal="center" vertical="center" wrapText="1"/>
    </xf>
    <xf numFmtId="204" fontId="7" fillId="4" borderId="0" xfId="0" applyNumberFormat="1" applyFont="1" applyFill="1" applyAlignment="1">
      <alignment vertical="center" wrapText="1"/>
    </xf>
    <xf numFmtId="204" fontId="7" fillId="4" borderId="0" xfId="17" applyNumberFormat="1" applyFont="1" applyFill="1" applyAlignment="1">
      <alignment vertical="center"/>
    </xf>
    <xf numFmtId="204" fontId="7" fillId="4" borderId="2" xfId="17" applyNumberFormat="1" applyFont="1" applyFill="1" applyBorder="1" applyAlignment="1">
      <alignment horizontal="center" vertical="center"/>
    </xf>
    <xf numFmtId="204" fontId="7" fillId="4" borderId="2" xfId="17" applyNumberFormat="1" applyFont="1" applyFill="1" applyBorder="1" applyAlignment="1">
      <alignment vertical="center"/>
    </xf>
    <xf numFmtId="204" fontId="6" fillId="4" borderId="2" xfId="17" applyNumberFormat="1" applyFont="1" applyFill="1" applyBorder="1" applyAlignment="1">
      <alignment horizontal="left" vertical="center" wrapText="1"/>
    </xf>
    <xf numFmtId="204" fontId="6" fillId="4" borderId="2" xfId="17" applyNumberFormat="1" applyFont="1" applyFill="1" applyBorder="1" applyAlignment="1">
      <alignment horizontal="right" vertical="center" wrapText="1"/>
    </xf>
    <xf numFmtId="204" fontId="6" fillId="4" borderId="0" xfId="17" applyNumberFormat="1" applyFont="1" applyFill="1" applyBorder="1" applyAlignment="1">
      <alignment horizontal="center" vertical="center" wrapText="1"/>
    </xf>
    <xf numFmtId="204" fontId="6" fillId="4" borderId="0" xfId="17" applyNumberFormat="1" applyFont="1" applyFill="1" applyBorder="1" applyAlignment="1">
      <alignment horizontal="right" vertical="center" wrapText="1"/>
    </xf>
    <xf numFmtId="204" fontId="7" fillId="4" borderId="0" xfId="0" applyNumberFormat="1" applyFont="1" applyFill="1" applyBorder="1" applyAlignment="1">
      <alignment vertical="center"/>
    </xf>
    <xf numFmtId="204" fontId="7" fillId="4" borderId="2" xfId="17" applyNumberFormat="1" applyFont="1" applyFill="1" applyBorder="1" applyAlignment="1">
      <alignment horizontal="right" vertical="center"/>
    </xf>
    <xf numFmtId="204" fontId="7" fillId="4" borderId="2" xfId="17" applyNumberFormat="1" applyFont="1" applyFill="1" applyBorder="1" applyAlignment="1">
      <alignment vertical="center"/>
    </xf>
    <xf numFmtId="0" fontId="7" fillId="4" borderId="0" xfId="0" applyFont="1" applyFill="1" applyBorder="1" applyAlignment="1">
      <alignment horizontal="left" vertical="center"/>
    </xf>
    <xf numFmtId="204" fontId="7" fillId="4" borderId="4" xfId="0" applyNumberFormat="1" applyFont="1" applyFill="1" applyBorder="1" applyAlignment="1">
      <alignment vertical="center"/>
    </xf>
    <xf numFmtId="204" fontId="7" fillId="4" borderId="3" xfId="17" applyNumberFormat="1" applyFont="1" applyFill="1" applyBorder="1" applyAlignment="1">
      <alignment vertical="center"/>
    </xf>
    <xf numFmtId="204" fontId="7" fillId="4" borderId="5" xfId="0" applyNumberFormat="1" applyFont="1" applyFill="1" applyBorder="1" applyAlignment="1">
      <alignment vertical="center"/>
    </xf>
    <xf numFmtId="204" fontId="7" fillId="4" borderId="6" xfId="0" applyNumberFormat="1" applyFont="1" applyFill="1" applyBorder="1" applyAlignment="1">
      <alignment vertical="center"/>
    </xf>
    <xf numFmtId="204" fontId="7" fillId="4" borderId="7" xfId="0" applyNumberFormat="1" applyFont="1" applyFill="1" applyBorder="1" applyAlignment="1">
      <alignment vertical="center"/>
    </xf>
    <xf numFmtId="204" fontId="7" fillId="4" borderId="8" xfId="0" applyNumberFormat="1" applyFont="1" applyFill="1" applyBorder="1" applyAlignment="1">
      <alignment vertical="center"/>
    </xf>
    <xf numFmtId="204" fontId="7" fillId="4" borderId="0" xfId="0" applyNumberFormat="1" applyFont="1" applyFill="1" applyBorder="1" applyAlignment="1">
      <alignment horizontal="left" vertical="center"/>
    </xf>
    <xf numFmtId="204" fontId="7" fillId="4" borderId="9" xfId="0" applyNumberFormat="1" applyFont="1" applyFill="1" applyBorder="1" applyAlignment="1">
      <alignment horizontal="left" vertical="center"/>
    </xf>
    <xf numFmtId="204" fontId="7" fillId="4" borderId="10" xfId="0" applyNumberFormat="1" applyFont="1" applyFill="1" applyBorder="1" applyAlignment="1">
      <alignment vertical="center"/>
    </xf>
    <xf numFmtId="204" fontId="6" fillId="4" borderId="0" xfId="0" applyNumberFormat="1" applyFont="1" applyFill="1" applyAlignment="1">
      <alignment horizontal="left" vertical="center" wrapText="1"/>
    </xf>
    <xf numFmtId="204" fontId="7" fillId="4" borderId="0" xfId="17" applyNumberFormat="1" applyFont="1" applyFill="1" applyBorder="1" applyAlignment="1">
      <alignment horizontal="right" vertical="center"/>
    </xf>
    <xf numFmtId="204" fontId="6" fillId="4" borderId="2" xfId="0" applyNumberFormat="1" applyFont="1" applyFill="1" applyBorder="1" applyAlignment="1">
      <alignment vertical="center" wrapText="1"/>
    </xf>
    <xf numFmtId="204" fontId="6" fillId="4" borderId="2" xfId="17" applyNumberFormat="1" applyFont="1" applyFill="1" applyBorder="1" applyAlignment="1">
      <alignment vertical="center" wrapText="1"/>
    </xf>
    <xf numFmtId="204" fontId="7" fillId="4" borderId="0" xfId="0" applyNumberFormat="1" applyFont="1" applyFill="1" applyAlignment="1">
      <alignment horizontal="left" vertical="center"/>
    </xf>
    <xf numFmtId="204" fontId="6" fillId="4" borderId="0" xfId="0" applyNumberFormat="1" applyFont="1" applyFill="1" applyAlignment="1">
      <alignment vertical="center" wrapText="1"/>
    </xf>
    <xf numFmtId="204" fontId="6" fillId="4" borderId="0" xfId="17" applyNumberFormat="1" applyFont="1" applyFill="1" applyBorder="1" applyAlignment="1">
      <alignment horizontal="justify" vertical="center" wrapText="1"/>
    </xf>
    <xf numFmtId="204" fontId="6" fillId="4" borderId="0" xfId="0" applyNumberFormat="1" applyFont="1" applyFill="1" applyBorder="1" applyAlignment="1">
      <alignment vertical="center" wrapText="1"/>
    </xf>
    <xf numFmtId="204" fontId="7" fillId="4" borderId="0" xfId="17" applyNumberFormat="1" applyFont="1" applyFill="1" applyBorder="1" applyAlignment="1">
      <alignment vertical="center"/>
    </xf>
    <xf numFmtId="204" fontId="7" fillId="4" borderId="2" xfId="0" applyNumberFormat="1" applyFont="1" applyFill="1" applyBorder="1" applyAlignment="1">
      <alignment horizontal="center" vertical="center"/>
    </xf>
    <xf numFmtId="204" fontId="7" fillId="4" borderId="2" xfId="0" applyNumberFormat="1" applyFont="1" applyFill="1" applyBorder="1" applyAlignment="1">
      <alignment vertical="center" shrinkToFit="1"/>
    </xf>
    <xf numFmtId="205" fontId="7" fillId="4" borderId="2" xfId="0" applyNumberFormat="1" applyFont="1" applyFill="1" applyBorder="1" applyAlignment="1">
      <alignment vertical="center"/>
    </xf>
    <xf numFmtId="204" fontId="7" fillId="4" borderId="0" xfId="0" applyNumberFormat="1" applyFont="1" applyFill="1" applyBorder="1" applyAlignment="1">
      <alignment vertical="center" shrinkToFit="1"/>
    </xf>
    <xf numFmtId="205" fontId="7" fillId="4" borderId="0" xfId="0" applyNumberFormat="1" applyFont="1" applyFill="1" applyBorder="1" applyAlignment="1">
      <alignment vertical="center"/>
    </xf>
    <xf numFmtId="204" fontId="7" fillId="4" borderId="0" xfId="0" applyNumberFormat="1" applyFont="1" applyFill="1" applyAlignment="1">
      <alignment vertical="center" shrinkToFit="1"/>
    </xf>
    <xf numFmtId="205" fontId="7" fillId="4" borderId="2" xfId="0" applyNumberFormat="1" applyFont="1" applyFill="1" applyBorder="1" applyAlignment="1">
      <alignment horizontal="center" vertical="center"/>
    </xf>
    <xf numFmtId="205" fontId="7" fillId="4" borderId="0" xfId="0" applyNumberFormat="1" applyFont="1" applyFill="1" applyAlignment="1">
      <alignment vertical="center"/>
    </xf>
    <xf numFmtId="205" fontId="7" fillId="4" borderId="2" xfId="0" applyNumberFormat="1" applyFont="1" applyFill="1" applyBorder="1" applyAlignment="1">
      <alignment horizontal="right" vertical="center"/>
    </xf>
    <xf numFmtId="0" fontId="4" fillId="4" borderId="0" xfId="0" applyFont="1" applyFill="1" applyAlignment="1">
      <alignment vertical="center"/>
    </xf>
    <xf numFmtId="0" fontId="0" fillId="4" borderId="0" xfId="0" applyFill="1" applyAlignment="1">
      <alignment horizontal="center" vertical="center"/>
    </xf>
    <xf numFmtId="0" fontId="14" fillId="4" borderId="0" xfId="0" applyFont="1" applyFill="1" applyAlignment="1">
      <alignment vertical="center"/>
    </xf>
    <xf numFmtId="38" fontId="13" fillId="4" borderId="10" xfId="17" applyFont="1" applyFill="1" applyBorder="1" applyAlignment="1">
      <alignment vertical="center"/>
    </xf>
    <xf numFmtId="0" fontId="14" fillId="4" borderId="0" xfId="0" applyFont="1" applyFill="1" applyAlignment="1">
      <alignment vertical="center" wrapText="1"/>
    </xf>
    <xf numFmtId="0" fontId="9" fillId="0" borderId="0" xfId="0" applyFont="1" applyBorder="1" applyAlignment="1">
      <alignment horizontal="center" wrapText="1"/>
    </xf>
    <xf numFmtId="38" fontId="11" fillId="4" borderId="0" xfId="17" applyFont="1" applyFill="1" applyAlignment="1">
      <alignment vertical="center"/>
    </xf>
    <xf numFmtId="38" fontId="7" fillId="4" borderId="0" xfId="17" applyFont="1" applyFill="1" applyAlignment="1">
      <alignment vertical="center"/>
    </xf>
    <xf numFmtId="38" fontId="7" fillId="4" borderId="0" xfId="17" applyFont="1" applyFill="1" applyAlignment="1">
      <alignment horizontal="right" vertical="center"/>
    </xf>
    <xf numFmtId="38" fontId="7" fillId="4" borderId="2" xfId="17" applyFont="1" applyFill="1" applyBorder="1" applyAlignment="1">
      <alignment horizontal="center" vertical="center"/>
    </xf>
    <xf numFmtId="38" fontId="7" fillId="4" borderId="0" xfId="17" applyFont="1" applyFill="1" applyAlignment="1">
      <alignment horizontal="center" vertical="center"/>
    </xf>
    <xf numFmtId="38" fontId="7" fillId="4" borderId="2" xfId="17" applyFont="1" applyFill="1" applyBorder="1" applyAlignment="1">
      <alignment vertical="center"/>
    </xf>
    <xf numFmtId="38" fontId="17" fillId="4" borderId="0" xfId="17" applyFont="1" applyFill="1" applyAlignment="1">
      <alignment vertical="center"/>
    </xf>
    <xf numFmtId="38" fontId="7" fillId="4" borderId="11" xfId="17" applyFont="1" applyFill="1" applyBorder="1" applyAlignment="1">
      <alignment vertical="center"/>
    </xf>
    <xf numFmtId="38" fontId="7" fillId="4" borderId="12" xfId="17" applyFont="1" applyFill="1" applyBorder="1" applyAlignment="1">
      <alignment vertical="center"/>
    </xf>
    <xf numFmtId="38" fontId="7" fillId="6" borderId="0" xfId="17" applyFont="1" applyFill="1" applyAlignment="1">
      <alignment vertical="center"/>
    </xf>
    <xf numFmtId="38" fontId="7" fillId="6" borderId="0" xfId="17" applyFont="1" applyFill="1" applyAlignment="1">
      <alignment horizontal="center" vertical="center"/>
    </xf>
    <xf numFmtId="38" fontId="7" fillId="2" borderId="2" xfId="17" applyFont="1" applyFill="1" applyBorder="1" applyAlignment="1" applyProtection="1">
      <alignment vertical="center"/>
      <protection/>
    </xf>
    <xf numFmtId="38" fontId="11" fillId="4" borderId="0" xfId="17" applyFont="1" applyFill="1" applyBorder="1" applyAlignment="1">
      <alignment vertical="center"/>
    </xf>
    <xf numFmtId="0" fontId="7" fillId="4" borderId="0" xfId="0" applyFont="1" applyFill="1" applyBorder="1" applyAlignment="1">
      <alignment vertical="center"/>
    </xf>
    <xf numFmtId="38" fontId="7" fillId="4" borderId="0" xfId="17" applyFont="1" applyFill="1" applyBorder="1" applyAlignment="1">
      <alignment vertical="center"/>
    </xf>
    <xf numFmtId="0" fontId="17" fillId="4" borderId="0" xfId="0" applyFont="1" applyFill="1" applyBorder="1" applyAlignment="1">
      <alignment horizontal="left" vertical="center" wrapText="1"/>
    </xf>
    <xf numFmtId="0" fontId="7" fillId="4" borderId="0" xfId="0" applyFont="1" applyFill="1" applyBorder="1" applyAlignment="1">
      <alignment horizontal="center" vertical="center"/>
    </xf>
    <xf numFmtId="0" fontId="7" fillId="4" borderId="4" xfId="0" applyFont="1" applyFill="1" applyBorder="1" applyAlignment="1">
      <alignment vertical="center"/>
    </xf>
    <xf numFmtId="0" fontId="7" fillId="4" borderId="5" xfId="0" applyFont="1" applyFill="1" applyBorder="1" applyAlignment="1">
      <alignment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7" fillId="4" borderId="8" xfId="0" applyFont="1" applyFill="1" applyBorder="1" applyAlignment="1">
      <alignment vertical="center"/>
    </xf>
    <xf numFmtId="0" fontId="7" fillId="4" borderId="9" xfId="0" applyFont="1" applyFill="1" applyBorder="1" applyAlignment="1">
      <alignment horizontal="left" vertical="center"/>
    </xf>
    <xf numFmtId="0" fontId="7" fillId="4" borderId="10" xfId="0" applyFont="1" applyFill="1" applyBorder="1" applyAlignment="1">
      <alignment vertical="center"/>
    </xf>
    <xf numFmtId="0" fontId="17" fillId="4" borderId="0" xfId="0" applyFont="1" applyFill="1" applyBorder="1" applyAlignment="1">
      <alignment vertical="center"/>
    </xf>
    <xf numFmtId="38" fontId="7" fillId="4" borderId="0" xfId="17" applyFont="1" applyFill="1" applyBorder="1" applyAlignment="1">
      <alignment vertical="center"/>
    </xf>
    <xf numFmtId="38" fontId="17" fillId="4" borderId="0" xfId="17" applyFont="1" applyFill="1" applyBorder="1" applyAlignment="1">
      <alignment vertical="center"/>
    </xf>
    <xf numFmtId="0" fontId="7" fillId="6" borderId="0" xfId="0" applyFont="1" applyFill="1" applyBorder="1" applyAlignment="1">
      <alignment vertical="center"/>
    </xf>
    <xf numFmtId="0" fontId="7" fillId="6" borderId="0" xfId="0" applyFont="1" applyFill="1" applyBorder="1" applyAlignment="1">
      <alignment horizontal="center" vertical="center"/>
    </xf>
    <xf numFmtId="0" fontId="17" fillId="6" borderId="0" xfId="0" applyFont="1" applyFill="1" applyBorder="1" applyAlignment="1">
      <alignment vertical="center"/>
    </xf>
    <xf numFmtId="38" fontId="7" fillId="6" borderId="0" xfId="17" applyFont="1" applyFill="1" applyBorder="1" applyAlignment="1">
      <alignment vertical="center"/>
    </xf>
    <xf numFmtId="38" fontId="5" fillId="4" borderId="0" xfId="17" applyFont="1" applyFill="1" applyAlignment="1">
      <alignment vertical="center"/>
    </xf>
    <xf numFmtId="38" fontId="0" fillId="4" borderId="0" xfId="17" applyFill="1" applyAlignment="1">
      <alignment vertical="center"/>
    </xf>
    <xf numFmtId="38" fontId="15" fillId="4" borderId="0" xfId="17" applyFont="1" applyFill="1" applyAlignment="1">
      <alignment vertical="center"/>
    </xf>
    <xf numFmtId="38" fontId="16" fillId="4" borderId="0" xfId="17" applyFont="1" applyFill="1" applyAlignment="1">
      <alignment vertical="center"/>
    </xf>
    <xf numFmtId="38" fontId="0" fillId="4" borderId="1" xfId="17" applyFont="1" applyFill="1" applyBorder="1" applyAlignment="1">
      <alignment horizontal="center" vertical="center"/>
    </xf>
    <xf numFmtId="38" fontId="0" fillId="4" borderId="0" xfId="17" applyFont="1" applyFill="1" applyAlignment="1">
      <alignment horizontal="center" vertical="center"/>
    </xf>
    <xf numFmtId="38" fontId="0" fillId="4" borderId="0" xfId="17" applyFill="1" applyBorder="1" applyAlignment="1">
      <alignment vertical="center"/>
    </xf>
    <xf numFmtId="38" fontId="0" fillId="4" borderId="1" xfId="17" applyFill="1" applyBorder="1" applyAlignment="1">
      <alignment horizontal="center" vertical="center"/>
    </xf>
    <xf numFmtId="38" fontId="0" fillId="4" borderId="0" xfId="17" applyFill="1" applyAlignment="1">
      <alignment horizontal="center" vertical="center"/>
    </xf>
    <xf numFmtId="38" fontId="0" fillId="4" borderId="0" xfId="17" applyFill="1" applyBorder="1" applyAlignment="1">
      <alignment horizontal="center" vertical="center"/>
    </xf>
    <xf numFmtId="38" fontId="0" fillId="4" borderId="0" xfId="17" applyFill="1" applyBorder="1" applyAlignment="1">
      <alignment vertical="center"/>
    </xf>
    <xf numFmtId="38" fontId="0" fillId="6" borderId="0" xfId="17" applyFill="1" applyAlignment="1">
      <alignment vertical="center"/>
    </xf>
    <xf numFmtId="38" fontId="7" fillId="2" borderId="3" xfId="17" applyFont="1" applyFill="1" applyBorder="1" applyAlignment="1" applyProtection="1">
      <alignment vertical="center"/>
      <protection/>
    </xf>
    <xf numFmtId="38" fontId="7" fillId="5" borderId="3" xfId="17" applyFont="1" applyFill="1" applyBorder="1" applyAlignment="1" applyProtection="1">
      <alignment vertical="center"/>
      <protection/>
    </xf>
    <xf numFmtId="38" fontId="20" fillId="0" borderId="0" xfId="17" applyFont="1" applyBorder="1" applyAlignment="1">
      <alignment horizontal="center" vertical="center"/>
    </xf>
    <xf numFmtId="38" fontId="20" fillId="0" borderId="0" xfId="17" applyFont="1" applyFill="1" applyBorder="1" applyAlignment="1">
      <alignment horizontal="center" vertical="center"/>
    </xf>
    <xf numFmtId="38" fontId="0" fillId="4" borderId="2" xfId="17" applyFont="1" applyFill="1" applyBorder="1" applyAlignment="1">
      <alignment vertical="center"/>
    </xf>
    <xf numFmtId="38" fontId="0" fillId="7" borderId="2" xfId="17" applyFill="1" applyBorder="1" applyAlignment="1">
      <alignment vertical="center"/>
    </xf>
    <xf numFmtId="0" fontId="21" fillId="4" borderId="0" xfId="0" applyFont="1" applyFill="1" applyAlignment="1">
      <alignment vertical="center"/>
    </xf>
    <xf numFmtId="38" fontId="16" fillId="4" borderId="0" xfId="17" applyFont="1" applyFill="1" applyAlignment="1">
      <alignment vertical="center" wrapText="1"/>
    </xf>
    <xf numFmtId="38" fontId="0" fillId="4" borderId="0" xfId="17" applyFill="1" applyAlignment="1">
      <alignment vertical="center" wrapText="1"/>
    </xf>
    <xf numFmtId="38" fontId="0" fillId="4" borderId="2" xfId="17" applyFont="1" applyFill="1" applyBorder="1" applyAlignment="1">
      <alignment horizontal="center" vertical="center"/>
    </xf>
    <xf numFmtId="38" fontId="0" fillId="0" borderId="2" xfId="17" applyFont="1" applyFill="1" applyBorder="1" applyAlignment="1">
      <alignment horizontal="center" vertical="center"/>
    </xf>
    <xf numFmtId="38" fontId="0" fillId="6" borderId="0" xfId="17" applyFill="1" applyAlignment="1">
      <alignment vertical="center" wrapText="1"/>
    </xf>
    <xf numFmtId="38" fontId="0" fillId="0" borderId="0" xfId="17" applyAlignment="1">
      <alignment vertical="center" wrapText="1"/>
    </xf>
    <xf numFmtId="38" fontId="13" fillId="4" borderId="0" xfId="0" applyNumberFormat="1" applyFont="1" applyFill="1" applyBorder="1" applyAlignment="1">
      <alignment horizontal="right" vertical="center" wrapText="1"/>
    </xf>
    <xf numFmtId="204" fontId="7" fillId="4" borderId="0" xfId="17" applyNumberFormat="1" applyFont="1" applyFill="1" applyAlignment="1">
      <alignment horizontal="right" vertical="center"/>
    </xf>
    <xf numFmtId="204" fontId="7" fillId="4" borderId="0" xfId="0" applyNumberFormat="1" applyFont="1" applyFill="1" applyAlignment="1">
      <alignment horizontal="right" vertical="center"/>
    </xf>
    <xf numFmtId="38" fontId="0" fillId="4" borderId="0" xfId="17" applyFill="1" applyAlignment="1">
      <alignment horizontal="right" vertical="center"/>
    </xf>
    <xf numFmtId="38" fontId="0" fillId="4" borderId="0" xfId="17" applyFont="1" applyFill="1" applyAlignment="1">
      <alignment horizontal="right" vertical="center"/>
    </xf>
    <xf numFmtId="38" fontId="0" fillId="4" borderId="0" xfId="17" applyFont="1" applyFill="1" applyBorder="1" applyAlignment="1">
      <alignment vertical="center"/>
    </xf>
    <xf numFmtId="38" fontId="0" fillId="6" borderId="0" xfId="17" applyFill="1" applyBorder="1" applyAlignment="1">
      <alignment horizontal="center" vertical="center"/>
    </xf>
    <xf numFmtId="38" fontId="0" fillId="6" borderId="0" xfId="17" applyFont="1" applyFill="1" applyAlignment="1">
      <alignment vertical="center"/>
    </xf>
    <xf numFmtId="38" fontId="0" fillId="6" borderId="0" xfId="17" applyFill="1" applyBorder="1" applyAlignment="1">
      <alignment vertical="center"/>
    </xf>
    <xf numFmtId="38" fontId="0" fillId="6" borderId="0" xfId="17" applyFont="1" applyFill="1" applyBorder="1" applyAlignment="1">
      <alignment vertical="center"/>
    </xf>
    <xf numFmtId="38" fontId="7" fillId="3" borderId="2" xfId="17" applyFont="1" applyFill="1" applyBorder="1" applyAlignment="1">
      <alignment horizontal="center" vertical="center"/>
    </xf>
    <xf numFmtId="38" fontId="16" fillId="4" borderId="0" xfId="17" applyFont="1" applyFill="1" applyBorder="1" applyAlignment="1">
      <alignment vertical="center"/>
    </xf>
    <xf numFmtId="38" fontId="16" fillId="2" borderId="2" xfId="17" applyFont="1" applyFill="1" applyBorder="1" applyAlignment="1">
      <alignment horizontal="center" vertical="center" wrapText="1"/>
    </xf>
    <xf numFmtId="206" fontId="10" fillId="4" borderId="0" xfId="0" applyNumberFormat="1" applyFont="1" applyFill="1" applyBorder="1" applyAlignment="1">
      <alignment horizontal="right" vertical="center"/>
    </xf>
    <xf numFmtId="204" fontId="10" fillId="4" borderId="0" xfId="0" applyNumberFormat="1" applyFont="1" applyFill="1" applyBorder="1" applyAlignment="1">
      <alignment horizontal="right" vertical="center"/>
    </xf>
    <xf numFmtId="204" fontId="10" fillId="4" borderId="0" xfId="0" applyNumberFormat="1" applyFont="1" applyFill="1" applyBorder="1" applyAlignment="1">
      <alignment vertical="center"/>
    </xf>
    <xf numFmtId="0" fontId="17" fillId="4" borderId="0" xfId="0" applyFont="1" applyFill="1" applyBorder="1" applyAlignment="1">
      <alignment vertical="center" wrapText="1"/>
    </xf>
    <xf numFmtId="0" fontId="19" fillId="4" borderId="0" xfId="0" applyFont="1" applyFill="1" applyBorder="1" applyAlignment="1" quotePrefix="1">
      <alignment horizontal="right" vertical="top"/>
    </xf>
    <xf numFmtId="0" fontId="17" fillId="4" borderId="0" xfId="0" applyFont="1" applyFill="1" applyBorder="1" applyAlignment="1">
      <alignment vertical="center"/>
    </xf>
    <xf numFmtId="0" fontId="17" fillId="4" borderId="0" xfId="0" applyFont="1" applyFill="1" applyBorder="1" applyAlignment="1" quotePrefix="1">
      <alignment horizontal="right" vertical="center"/>
    </xf>
    <xf numFmtId="0" fontId="17" fillId="4" borderId="0" xfId="0" applyFont="1" applyFill="1" applyBorder="1" applyAlignment="1">
      <alignment vertical="top"/>
    </xf>
    <xf numFmtId="0" fontId="7" fillId="5" borderId="2" xfId="0" applyFont="1" applyFill="1" applyBorder="1" applyAlignment="1">
      <alignment vertical="center"/>
    </xf>
    <xf numFmtId="0" fontId="7" fillId="5" borderId="11" xfId="0" applyFont="1" applyFill="1" applyBorder="1" applyAlignment="1">
      <alignment vertical="center"/>
    </xf>
    <xf numFmtId="38" fontId="7" fillId="2" borderId="2" xfId="17" applyFont="1" applyFill="1" applyBorder="1" applyAlignment="1">
      <alignment horizontal="right" vertical="center"/>
    </xf>
    <xf numFmtId="38" fontId="0" fillId="2" borderId="2" xfId="17" applyFill="1" applyBorder="1" applyAlignment="1">
      <alignment horizontal="right" vertical="center"/>
    </xf>
    <xf numFmtId="38" fontId="0" fillId="2" borderId="2" xfId="17" applyFont="1" applyFill="1" applyBorder="1" applyAlignment="1">
      <alignment horizontal="right" vertical="center"/>
    </xf>
    <xf numFmtId="0" fontId="22" fillId="0" borderId="0" xfId="0" applyFont="1" applyAlignment="1">
      <alignment vertical="center" wrapText="1"/>
    </xf>
    <xf numFmtId="0" fontId="17" fillId="4" borderId="0" xfId="0" applyFont="1" applyFill="1" applyAlignment="1">
      <alignment vertical="center"/>
    </xf>
    <xf numFmtId="0" fontId="19" fillId="4" borderId="0" xfId="0" applyFont="1" applyFill="1" applyAlignment="1">
      <alignment vertical="center"/>
    </xf>
    <xf numFmtId="0" fontId="10" fillId="4" borderId="0" xfId="0" applyFont="1" applyFill="1" applyAlignment="1">
      <alignment vertical="center"/>
    </xf>
    <xf numFmtId="0" fontId="13" fillId="4" borderId="0" xfId="0" applyFont="1" applyFill="1" applyAlignment="1">
      <alignment vertical="center"/>
    </xf>
    <xf numFmtId="0" fontId="13" fillId="0" borderId="0" xfId="0" applyFont="1" applyAlignment="1">
      <alignment vertical="center"/>
    </xf>
    <xf numFmtId="38" fontId="17" fillId="4" borderId="0" xfId="17" applyFont="1" applyFill="1" applyAlignment="1">
      <alignment horizontal="left" vertical="center"/>
    </xf>
    <xf numFmtId="38" fontId="7" fillId="0" borderId="0" xfId="17" applyFont="1" applyBorder="1" applyAlignment="1">
      <alignment horizontal="right" vertical="center"/>
    </xf>
    <xf numFmtId="38" fontId="7" fillId="0" borderId="0" xfId="17" applyFont="1" applyFill="1" applyBorder="1" applyAlignment="1">
      <alignment vertical="center"/>
    </xf>
    <xf numFmtId="0" fontId="7" fillId="4" borderId="5" xfId="0" applyFont="1" applyFill="1" applyBorder="1" applyAlignment="1">
      <alignment horizontal="left" vertical="center"/>
    </xf>
    <xf numFmtId="0" fontId="17" fillId="4" borderId="6" xfId="0" applyFont="1" applyFill="1" applyBorder="1" applyAlignment="1">
      <alignment vertical="center" wrapText="1"/>
    </xf>
    <xf numFmtId="38" fontId="17" fillId="4" borderId="0" xfId="17" applyFont="1" applyFill="1" applyAlignment="1">
      <alignment horizontal="left" vertical="center" wrapText="1"/>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7" fillId="4" borderId="13" xfId="0" applyFont="1" applyFill="1" applyBorder="1" applyAlignment="1">
      <alignment horizontal="left" vertical="center"/>
    </xf>
    <xf numFmtId="0" fontId="7" fillId="4" borderId="3" xfId="0" applyFont="1" applyFill="1" applyBorder="1" applyAlignment="1">
      <alignment horizontal="left" vertical="center"/>
    </xf>
    <xf numFmtId="0" fontId="7" fillId="4" borderId="0"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4" xfId="0" applyFont="1" applyFill="1" applyBorder="1" applyAlignment="1">
      <alignment horizontal="left" vertical="center"/>
    </xf>
    <xf numFmtId="0" fontId="7" fillId="4" borderId="0" xfId="0" applyFont="1" applyFill="1" applyBorder="1" applyAlignment="1">
      <alignment horizontal="center" vertical="center" shrinkToFit="1"/>
    </xf>
    <xf numFmtId="0" fontId="7" fillId="4" borderId="9" xfId="0" applyFont="1" applyFill="1" applyBorder="1" applyAlignment="1">
      <alignment horizontal="center" vertical="center" shrinkToFit="1"/>
    </xf>
    <xf numFmtId="0" fontId="17" fillId="4" borderId="0" xfId="0" applyFont="1" applyFill="1" applyBorder="1" applyAlignment="1">
      <alignment horizontal="left" vertical="center" wrapText="1"/>
    </xf>
    <xf numFmtId="0" fontId="7" fillId="4" borderId="7" xfId="0" applyFont="1" applyFill="1" applyBorder="1" applyAlignment="1">
      <alignment horizontal="center" vertical="center"/>
    </xf>
    <xf numFmtId="0" fontId="0" fillId="4" borderId="0" xfId="0" applyFill="1" applyAlignment="1">
      <alignment horizontal="left" vertical="center" wrapText="1"/>
    </xf>
    <xf numFmtId="0" fontId="0" fillId="2" borderId="4"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5" xfId="0" applyFill="1" applyBorder="1" applyAlignment="1">
      <alignment horizontal="left" vertical="top" wrapText="1"/>
    </xf>
    <xf numFmtId="0" fontId="0" fillId="2" borderId="1" xfId="0" applyFill="1" applyBorder="1" applyAlignment="1">
      <alignment horizontal="left" vertical="top" wrapText="1"/>
    </xf>
    <xf numFmtId="0" fontId="0" fillId="2" borderId="14" xfId="0" applyFill="1" applyBorder="1" applyAlignment="1">
      <alignment horizontal="left" vertical="top" wrapText="1"/>
    </xf>
    <xf numFmtId="38" fontId="13" fillId="3" borderId="2" xfId="17" applyFont="1" applyFill="1" applyBorder="1" applyAlignment="1">
      <alignment horizontal="left" vertical="center"/>
    </xf>
    <xf numFmtId="38" fontId="13" fillId="4" borderId="11" xfId="17" applyFont="1" applyFill="1" applyBorder="1" applyAlignment="1">
      <alignment horizontal="center" vertical="center"/>
    </xf>
    <xf numFmtId="38" fontId="13" fillId="4" borderId="12" xfId="17" applyFont="1" applyFill="1" applyBorder="1" applyAlignment="1">
      <alignment horizontal="center" vertical="center"/>
    </xf>
    <xf numFmtId="0" fontId="17" fillId="4" borderId="0" xfId="0" applyFont="1" applyFill="1" applyAlignment="1">
      <alignment horizontal="left" vertical="center" wrapText="1"/>
    </xf>
    <xf numFmtId="0" fontId="0" fillId="2" borderId="2" xfId="0" applyFill="1" applyBorder="1" applyAlignment="1">
      <alignment horizontal="left" vertical="top" wrapText="1"/>
    </xf>
    <xf numFmtId="38" fontId="23" fillId="0" borderId="0" xfId="17" applyFont="1" applyAlignment="1">
      <alignment horizontal="left" vertical="center" wrapText="1"/>
    </xf>
    <xf numFmtId="38" fontId="7" fillId="0" borderId="0" xfId="17" applyFont="1" applyAlignment="1">
      <alignment horizontal="center" vertical="center"/>
    </xf>
    <xf numFmtId="38" fontId="19" fillId="0" borderId="0" xfId="17" applyFont="1" applyAlignment="1">
      <alignment vertical="center" wrapText="1"/>
    </xf>
    <xf numFmtId="38" fontId="19" fillId="0" borderId="9" xfId="17" applyFont="1" applyBorder="1" applyAlignment="1">
      <alignment vertical="center" wrapText="1"/>
    </xf>
    <xf numFmtId="38" fontId="7" fillId="0" borderId="11" xfId="17" applyFont="1" applyBorder="1" applyAlignment="1">
      <alignment horizontal="center" vertical="center"/>
    </xf>
    <xf numFmtId="38" fontId="7" fillId="0" borderId="15" xfId="17" applyFont="1" applyBorder="1" applyAlignment="1">
      <alignment horizontal="center" vertical="center"/>
    </xf>
    <xf numFmtId="38" fontId="17" fillId="4" borderId="0" xfId="17" applyFont="1" applyFill="1" applyAlignment="1">
      <alignment vertical="center" wrapText="1"/>
    </xf>
    <xf numFmtId="0" fontId="0" fillId="0" borderId="0" xfId="0" applyAlignment="1">
      <alignment vertical="center" wrapText="1"/>
    </xf>
    <xf numFmtId="0" fontId="7" fillId="4" borderId="0" xfId="0" applyFont="1" applyFill="1" applyBorder="1" applyAlignment="1">
      <alignment horizontal="left" vertical="center"/>
    </xf>
    <xf numFmtId="0" fontId="7" fillId="4" borderId="9" xfId="0" applyFont="1" applyFill="1" applyBorder="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1" xfId="0" applyFont="1" applyFill="1" applyBorder="1" applyAlignment="1">
      <alignment horizontal="left" vertical="center"/>
    </xf>
    <xf numFmtId="0" fontId="7" fillId="4" borderId="14" xfId="0" applyFont="1" applyFill="1" applyBorder="1" applyAlignment="1">
      <alignment horizontal="left" vertical="center"/>
    </xf>
    <xf numFmtId="0" fontId="7" fillId="4" borderId="6" xfId="0" applyFont="1" applyFill="1" applyBorder="1" applyAlignment="1">
      <alignment horizontal="center" vertical="center"/>
    </xf>
    <xf numFmtId="0" fontId="7" fillId="4" borderId="6"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7" fillId="4" borderId="13"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10" xfId="0" applyFont="1" applyFill="1" applyBorder="1" applyAlignment="1">
      <alignment horizontal="center" vertical="center"/>
    </xf>
    <xf numFmtId="38" fontId="16" fillId="4" borderId="0" xfId="17" applyFont="1" applyFill="1" applyAlignment="1">
      <alignment horizontal="left" vertical="center" wrapText="1"/>
    </xf>
    <xf numFmtId="38" fontId="0" fillId="4" borderId="0" xfId="17" applyFill="1" applyAlignment="1">
      <alignment horizontal="center" vertical="center"/>
    </xf>
    <xf numFmtId="38" fontId="0" fillId="4" borderId="2" xfId="17" applyFont="1" applyFill="1" applyBorder="1" applyAlignment="1">
      <alignment horizontal="left" vertical="center" wrapText="1"/>
    </xf>
    <xf numFmtId="38" fontId="16" fillId="4" borderId="0" xfId="17" applyFont="1" applyFill="1" applyBorder="1" applyAlignment="1">
      <alignment horizontal="center" vertical="center" wrapText="1"/>
    </xf>
    <xf numFmtId="38" fontId="16" fillId="4" borderId="0" xfId="17" applyFont="1" applyFill="1" applyBorder="1" applyAlignment="1">
      <alignment horizontal="left" vertical="center" wrapText="1"/>
    </xf>
    <xf numFmtId="40" fontId="0" fillId="4" borderId="0" xfId="17" applyNumberFormat="1" applyFill="1" applyAlignment="1">
      <alignment horizontal="center" vertical="center"/>
    </xf>
    <xf numFmtId="38" fontId="16" fillId="4" borderId="9" xfId="17" applyFont="1" applyFill="1" applyBorder="1" applyAlignment="1">
      <alignment horizontal="left" vertical="center" wrapText="1"/>
    </xf>
    <xf numFmtId="38" fontId="16" fillId="4" borderId="0" xfId="17" applyFont="1" applyFill="1" applyBorder="1" applyAlignment="1">
      <alignment horizontal="left" vertical="center"/>
    </xf>
    <xf numFmtId="40" fontId="0" fillId="4" borderId="2" xfId="17" applyNumberFormat="1" applyFont="1" applyFill="1" applyBorder="1" applyAlignment="1">
      <alignment horizontal="center" vertical="center"/>
    </xf>
    <xf numFmtId="40" fontId="0" fillId="4" borderId="2" xfId="17" applyNumberFormat="1" applyFill="1" applyBorder="1" applyAlignment="1">
      <alignment horizontal="right" vertical="center"/>
    </xf>
    <xf numFmtId="38" fontId="0" fillId="4" borderId="0" xfId="17" applyFont="1" applyFill="1" applyAlignment="1">
      <alignment horizontal="center" vertical="center"/>
    </xf>
    <xf numFmtId="38" fontId="0" fillId="4" borderId="0" xfId="17" applyFont="1" applyFill="1" applyAlignment="1">
      <alignment horizontal="center" vertical="center"/>
    </xf>
    <xf numFmtId="38" fontId="0" fillId="4" borderId="8" xfId="17" applyFont="1" applyFill="1" applyBorder="1" applyAlignment="1">
      <alignment horizontal="left" vertical="center"/>
    </xf>
    <xf numFmtId="38" fontId="0" fillId="4" borderId="8" xfId="17" applyFont="1" applyFill="1" applyBorder="1" applyAlignment="1">
      <alignment horizontal="left" vertical="center"/>
    </xf>
    <xf numFmtId="38" fontId="0" fillId="4" borderId="8" xfId="17" applyFill="1" applyBorder="1" applyAlignment="1">
      <alignment horizontal="left" vertical="center"/>
    </xf>
    <xf numFmtId="0" fontId="22" fillId="0" borderId="0" xfId="0" applyFont="1" applyAlignment="1">
      <alignment horizontal="left" vertical="center" wrapText="1"/>
    </xf>
    <xf numFmtId="204" fontId="7" fillId="4" borderId="0" xfId="0" applyNumberFormat="1" applyFont="1" applyFill="1" applyAlignment="1">
      <alignment horizontal="left" vertical="center" wrapText="1"/>
    </xf>
    <xf numFmtId="204" fontId="7" fillId="4" borderId="0" xfId="17" applyNumberFormat="1" applyFont="1" applyFill="1" applyAlignment="1">
      <alignment horizontal="center" vertical="center"/>
    </xf>
    <xf numFmtId="204" fontId="6" fillId="4" borderId="0" xfId="0" applyNumberFormat="1" applyFont="1" applyFill="1" applyAlignment="1">
      <alignment horizontal="center" vertical="center"/>
    </xf>
    <xf numFmtId="0" fontId="6" fillId="4" borderId="0" xfId="0" applyFont="1" applyFill="1" applyAlignment="1">
      <alignment horizontal="left" vertical="center" wrapText="1"/>
    </xf>
    <xf numFmtId="0" fontId="6" fillId="4" borderId="9" xfId="0" applyFont="1" applyFill="1" applyBorder="1" applyAlignment="1">
      <alignment horizontal="left" vertical="center" wrapText="1"/>
    </xf>
    <xf numFmtId="204" fontId="6" fillId="4" borderId="0" xfId="0" applyNumberFormat="1" applyFont="1" applyFill="1" applyAlignment="1">
      <alignment horizontal="left" vertical="center" wrapText="1"/>
    </xf>
    <xf numFmtId="204" fontId="6" fillId="4" borderId="0" xfId="0" applyNumberFormat="1" applyFont="1" applyFill="1" applyAlignment="1">
      <alignment horizontal="left" vertical="center"/>
    </xf>
    <xf numFmtId="204" fontId="6" fillId="4" borderId="0" xfId="0" applyNumberFormat="1" applyFont="1" applyFill="1" applyAlignment="1">
      <alignment horizontal="center" vertical="center" wrapText="1"/>
    </xf>
    <xf numFmtId="204" fontId="12" fillId="4" borderId="4" xfId="0" applyNumberFormat="1" applyFont="1" applyFill="1" applyBorder="1" applyAlignment="1">
      <alignment horizontal="left" vertical="top" wrapText="1"/>
    </xf>
    <xf numFmtId="204" fontId="12" fillId="4" borderId="6" xfId="0" applyNumberFormat="1" applyFont="1" applyFill="1" applyBorder="1" applyAlignment="1">
      <alignment horizontal="left" vertical="top" wrapText="1"/>
    </xf>
    <xf numFmtId="204" fontId="12" fillId="4" borderId="7" xfId="0" applyNumberFormat="1" applyFont="1" applyFill="1" applyBorder="1" applyAlignment="1">
      <alignment horizontal="left" vertical="top" wrapText="1"/>
    </xf>
    <xf numFmtId="204" fontId="12" fillId="4" borderId="8" xfId="0" applyNumberFormat="1" applyFont="1" applyFill="1" applyBorder="1" applyAlignment="1">
      <alignment horizontal="left" vertical="top" wrapText="1"/>
    </xf>
    <xf numFmtId="204" fontId="12" fillId="4" borderId="0" xfId="0" applyNumberFormat="1" applyFont="1" applyFill="1" applyBorder="1" applyAlignment="1">
      <alignment horizontal="left" vertical="top" wrapText="1"/>
    </xf>
    <xf numFmtId="204" fontId="12" fillId="4" borderId="9" xfId="0" applyNumberFormat="1" applyFont="1" applyFill="1" applyBorder="1" applyAlignment="1">
      <alignment horizontal="left" vertical="top" wrapText="1"/>
    </xf>
    <xf numFmtId="204" fontId="12" fillId="4" borderId="5" xfId="0" applyNumberFormat="1" applyFont="1" applyFill="1" applyBorder="1" applyAlignment="1">
      <alignment horizontal="left" vertical="top" wrapText="1"/>
    </xf>
    <xf numFmtId="204" fontId="12" fillId="4" borderId="1" xfId="0" applyNumberFormat="1" applyFont="1" applyFill="1" applyBorder="1" applyAlignment="1">
      <alignment horizontal="left" vertical="top" wrapText="1"/>
    </xf>
    <xf numFmtId="204" fontId="12" fillId="4" borderId="14" xfId="0" applyNumberFormat="1" applyFont="1" applyFill="1" applyBorder="1" applyAlignment="1">
      <alignment horizontal="left" vertical="top" wrapText="1"/>
    </xf>
    <xf numFmtId="0" fontId="6" fillId="0" borderId="0" xfId="0" applyFont="1" applyAlignment="1">
      <alignment horizontal="left" vertical="center"/>
    </xf>
    <xf numFmtId="0" fontId="6" fillId="0" borderId="9" xfId="0" applyFont="1" applyBorder="1" applyAlignment="1">
      <alignment horizontal="left" vertical="center"/>
    </xf>
    <xf numFmtId="0" fontId="6" fillId="4" borderId="0" xfId="0" applyFont="1" applyFill="1" applyAlignment="1">
      <alignment vertical="center" wrapText="1"/>
    </xf>
    <xf numFmtId="0" fontId="6" fillId="4" borderId="9" xfId="0" applyFont="1" applyFill="1" applyBorder="1" applyAlignment="1">
      <alignment vertical="center" wrapText="1"/>
    </xf>
    <xf numFmtId="204" fontId="7" fillId="4" borderId="0" xfId="0" applyNumberFormat="1" applyFont="1" applyFill="1" applyAlignment="1">
      <alignment horizontal="center" vertical="center"/>
    </xf>
    <xf numFmtId="204" fontId="7" fillId="4" borderId="6" xfId="0" applyNumberFormat="1" applyFont="1" applyFill="1" applyBorder="1" applyAlignment="1">
      <alignment horizontal="center" vertical="center"/>
    </xf>
    <xf numFmtId="204" fontId="7" fillId="4" borderId="7" xfId="0" applyNumberFormat="1" applyFont="1" applyFill="1" applyBorder="1" applyAlignment="1">
      <alignment horizontal="center" vertical="center"/>
    </xf>
    <xf numFmtId="204" fontId="7" fillId="4" borderId="0" xfId="0" applyNumberFormat="1" applyFont="1" applyFill="1" applyBorder="1" applyAlignment="1">
      <alignment horizontal="left" vertical="center"/>
    </xf>
    <xf numFmtId="204" fontId="7" fillId="4" borderId="9" xfId="0" applyNumberFormat="1" applyFont="1" applyFill="1" applyBorder="1" applyAlignment="1">
      <alignment horizontal="left" vertical="center"/>
    </xf>
    <xf numFmtId="204" fontId="7" fillId="4" borderId="0" xfId="0" applyNumberFormat="1" applyFont="1" applyFill="1" applyBorder="1" applyAlignment="1">
      <alignment horizontal="center" vertical="center"/>
    </xf>
    <xf numFmtId="204" fontId="7" fillId="4" borderId="9" xfId="0" applyNumberFormat="1" applyFont="1" applyFill="1" applyBorder="1" applyAlignment="1">
      <alignment horizontal="center" vertical="center"/>
    </xf>
    <xf numFmtId="204" fontId="7" fillId="4" borderId="0" xfId="0" applyNumberFormat="1" applyFont="1" applyFill="1" applyBorder="1" applyAlignment="1">
      <alignment horizontal="center" vertical="center" shrinkToFit="1"/>
    </xf>
    <xf numFmtId="204" fontId="7" fillId="4" borderId="9" xfId="0" applyNumberFormat="1" applyFont="1" applyFill="1" applyBorder="1" applyAlignment="1">
      <alignment horizontal="center" vertical="center" shrinkToFit="1"/>
    </xf>
    <xf numFmtId="204" fontId="7" fillId="4" borderId="10" xfId="0" applyNumberFormat="1" applyFont="1" applyFill="1" applyBorder="1" applyAlignment="1">
      <alignment horizontal="center" vertical="center"/>
    </xf>
    <xf numFmtId="204" fontId="7" fillId="4" borderId="13" xfId="0" applyNumberFormat="1" applyFont="1" applyFill="1" applyBorder="1" applyAlignment="1">
      <alignment horizontal="center" vertical="center"/>
    </xf>
    <xf numFmtId="204" fontId="7" fillId="4" borderId="3" xfId="0" applyNumberFormat="1" applyFont="1" applyFill="1" applyBorder="1" applyAlignment="1">
      <alignment horizontal="center" vertical="center"/>
    </xf>
    <xf numFmtId="204" fontId="7" fillId="4" borderId="4" xfId="0" applyNumberFormat="1" applyFont="1" applyFill="1" applyBorder="1" applyAlignment="1">
      <alignment horizontal="left" vertical="center"/>
    </xf>
    <xf numFmtId="204" fontId="7" fillId="4" borderId="6" xfId="0" applyNumberFormat="1" applyFont="1" applyFill="1" applyBorder="1" applyAlignment="1">
      <alignment horizontal="left" vertical="center"/>
    </xf>
    <xf numFmtId="204" fontId="7" fillId="4" borderId="7" xfId="0" applyNumberFormat="1" applyFont="1" applyFill="1" applyBorder="1" applyAlignment="1">
      <alignment horizontal="left" vertical="center"/>
    </xf>
    <xf numFmtId="204" fontId="7" fillId="4" borderId="1" xfId="0" applyNumberFormat="1" applyFont="1" applyFill="1" applyBorder="1" applyAlignment="1">
      <alignment horizontal="left" vertical="center"/>
    </xf>
    <xf numFmtId="204" fontId="7" fillId="4" borderId="14" xfId="0" applyNumberFormat="1" applyFont="1" applyFill="1" applyBorder="1" applyAlignment="1">
      <alignment horizontal="left" vertical="center"/>
    </xf>
    <xf numFmtId="204" fontId="7" fillId="4" borderId="10" xfId="0" applyNumberFormat="1" applyFont="1" applyFill="1" applyBorder="1" applyAlignment="1">
      <alignment horizontal="left" vertical="center"/>
    </xf>
    <xf numFmtId="204" fontId="7" fillId="4" borderId="13" xfId="0" applyNumberFormat="1" applyFont="1" applyFill="1" applyBorder="1" applyAlignment="1">
      <alignment horizontal="left" vertical="center"/>
    </xf>
    <xf numFmtId="204" fontId="7" fillId="4" borderId="3" xfId="0" applyNumberFormat="1" applyFont="1" applyFill="1" applyBorder="1" applyAlignment="1">
      <alignment horizontal="left" vertical="center"/>
    </xf>
    <xf numFmtId="204" fontId="18" fillId="4" borderId="0" xfId="0" applyNumberFormat="1" applyFont="1" applyFill="1" applyAlignment="1">
      <alignment horizontal="center" vertical="center"/>
    </xf>
    <xf numFmtId="204" fontId="10" fillId="4" borderId="0" xfId="0" applyNumberFormat="1" applyFont="1" applyFill="1" applyAlignment="1">
      <alignment horizontal="center" vertical="center"/>
    </xf>
    <xf numFmtId="204" fontId="7" fillId="4" borderId="2" xfId="17" applyNumberFormat="1" applyFont="1" applyFill="1" applyBorder="1" applyAlignment="1">
      <alignment horizontal="center" vertical="center"/>
    </xf>
    <xf numFmtId="204" fontId="7" fillId="4" borderId="2" xfId="17" applyNumberFormat="1" applyFont="1" applyFill="1" applyBorder="1" applyAlignment="1">
      <alignment horizontal="left" vertical="center"/>
    </xf>
    <xf numFmtId="204" fontId="6" fillId="4" borderId="2" xfId="17" applyNumberFormat="1" applyFont="1" applyFill="1" applyBorder="1" applyAlignment="1">
      <alignment horizontal="left" vertical="center" wrapText="1"/>
    </xf>
    <xf numFmtId="204" fontId="6" fillId="4" borderId="10" xfId="17" applyNumberFormat="1" applyFont="1" applyFill="1" applyBorder="1" applyAlignment="1">
      <alignment horizontal="left" vertical="center" wrapText="1"/>
    </xf>
    <xf numFmtId="204" fontId="6" fillId="4" borderId="3" xfId="17" applyNumberFormat="1" applyFont="1" applyFill="1" applyBorder="1" applyAlignment="1">
      <alignment horizontal="left" vertical="center" wrapText="1"/>
    </xf>
    <xf numFmtId="204" fontId="10" fillId="4" borderId="0" xfId="0" applyNumberFormat="1" applyFont="1" applyFill="1" applyBorder="1" applyAlignment="1">
      <alignment horizontal="center" vertical="center"/>
    </xf>
    <xf numFmtId="204" fontId="7" fillId="4" borderId="0" xfId="0" applyNumberFormat="1" applyFont="1" applyFill="1" applyBorder="1" applyAlignment="1">
      <alignment horizontal="left" vertical="center" wrapText="1"/>
    </xf>
    <xf numFmtId="204" fontId="7" fillId="4" borderId="6" xfId="0" applyNumberFormat="1" applyFont="1" applyFill="1" applyBorder="1" applyAlignment="1">
      <alignment horizontal="center" vertical="center" shrinkToFit="1"/>
    </xf>
    <xf numFmtId="204" fontId="7" fillId="4" borderId="7" xfId="0" applyNumberFormat="1"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sheetPr>
  <dimension ref="A1:J32"/>
  <sheetViews>
    <sheetView tabSelected="1" workbookViewId="0" topLeftCell="A1">
      <selection activeCell="B4" sqref="B4:I4"/>
    </sheetView>
  </sheetViews>
  <sheetFormatPr defaultColWidth="9.00390625" defaultRowHeight="13.5"/>
  <cols>
    <col min="11" max="153" width="9.00390625" style="39" customWidth="1"/>
  </cols>
  <sheetData>
    <row r="1" spans="1:10" ht="13.5">
      <c r="A1" s="37"/>
      <c r="B1" s="37"/>
      <c r="C1" s="37"/>
      <c r="D1" s="37"/>
      <c r="E1" s="37"/>
      <c r="F1" s="37"/>
      <c r="G1" s="37"/>
      <c r="H1" s="37"/>
      <c r="I1" s="37"/>
      <c r="J1" s="37"/>
    </row>
    <row r="2" spans="1:10" ht="17.25">
      <c r="A2" s="37"/>
      <c r="B2" s="142" t="s">
        <v>250</v>
      </c>
      <c r="C2" s="142"/>
      <c r="D2" s="142"/>
      <c r="E2" s="37"/>
      <c r="F2" s="37"/>
      <c r="G2" s="37"/>
      <c r="H2" s="37"/>
      <c r="I2" s="37"/>
      <c r="J2" s="37"/>
    </row>
    <row r="3" spans="1:10" ht="13.5">
      <c r="A3" s="37"/>
      <c r="B3" s="37"/>
      <c r="C3" s="37"/>
      <c r="D3" s="37"/>
      <c r="E3" s="37"/>
      <c r="F3" s="37"/>
      <c r="G3" s="37"/>
      <c r="H3" s="37"/>
      <c r="I3" s="37"/>
      <c r="J3" s="37"/>
    </row>
    <row r="4" spans="1:10" ht="27.75" customHeight="1">
      <c r="A4" s="37"/>
      <c r="B4" s="198" t="s">
        <v>214</v>
      </c>
      <c r="C4" s="198"/>
      <c r="D4" s="198"/>
      <c r="E4" s="198"/>
      <c r="F4" s="198"/>
      <c r="G4" s="198"/>
      <c r="H4" s="198"/>
      <c r="I4" s="198"/>
      <c r="J4" s="37"/>
    </row>
    <row r="5" spans="1:10" ht="13.5">
      <c r="A5" s="37"/>
      <c r="B5" s="37"/>
      <c r="C5" s="37"/>
      <c r="D5" s="37"/>
      <c r="E5" s="37"/>
      <c r="F5" s="37"/>
      <c r="G5" s="37"/>
      <c r="H5" s="37"/>
      <c r="I5" s="37"/>
      <c r="J5" s="37"/>
    </row>
    <row r="6" spans="1:10" ht="13.5">
      <c r="A6" s="37"/>
      <c r="B6" s="37"/>
      <c r="C6" s="37"/>
      <c r="D6" s="37"/>
      <c r="E6" s="37"/>
      <c r="F6" s="37"/>
      <c r="G6" s="37"/>
      <c r="H6" s="37"/>
      <c r="I6" s="37"/>
      <c r="J6" s="37"/>
    </row>
    <row r="7" spans="1:10" ht="13.5">
      <c r="A7" s="37"/>
      <c r="B7" s="37" t="s">
        <v>170</v>
      </c>
      <c r="C7" s="37"/>
      <c r="D7" s="37"/>
      <c r="E7" s="37"/>
      <c r="F7" s="37"/>
      <c r="G7" s="37"/>
      <c r="H7" s="37"/>
      <c r="I7" s="37"/>
      <c r="J7" s="37"/>
    </row>
    <row r="8" spans="1:10" ht="57" customHeight="1">
      <c r="A8" s="37"/>
      <c r="B8" s="37"/>
      <c r="C8" s="198" t="s">
        <v>242</v>
      </c>
      <c r="D8" s="198"/>
      <c r="E8" s="198"/>
      <c r="F8" s="198"/>
      <c r="G8" s="198"/>
      <c r="H8" s="198"/>
      <c r="I8" s="198"/>
      <c r="J8" s="37"/>
    </row>
    <row r="9" spans="1:10" ht="13.5">
      <c r="A9" s="37"/>
      <c r="B9" s="37"/>
      <c r="C9" s="38"/>
      <c r="D9" s="38"/>
      <c r="E9" s="38"/>
      <c r="F9" s="38"/>
      <c r="G9" s="38"/>
      <c r="H9" s="38"/>
      <c r="I9" s="38"/>
      <c r="J9" s="37"/>
    </row>
    <row r="10" spans="1:10" ht="43.5" customHeight="1">
      <c r="A10" s="37"/>
      <c r="B10" s="37"/>
      <c r="C10" s="198" t="s">
        <v>243</v>
      </c>
      <c r="D10" s="198"/>
      <c r="E10" s="198"/>
      <c r="F10" s="198"/>
      <c r="G10" s="198"/>
      <c r="H10" s="198"/>
      <c r="I10" s="198"/>
      <c r="J10" s="37"/>
    </row>
    <row r="11" spans="1:10" ht="13.5">
      <c r="A11" s="37"/>
      <c r="B11" s="37"/>
      <c r="C11" s="37"/>
      <c r="D11" s="37"/>
      <c r="E11" s="37"/>
      <c r="F11" s="37"/>
      <c r="G11" s="37"/>
      <c r="H11" s="37"/>
      <c r="I11" s="37"/>
      <c r="J11" s="37"/>
    </row>
    <row r="12" spans="1:10" ht="37.5" customHeight="1">
      <c r="A12" s="37"/>
      <c r="B12" s="198" t="s">
        <v>244</v>
      </c>
      <c r="C12" s="198"/>
      <c r="D12" s="198"/>
      <c r="E12" s="198"/>
      <c r="F12" s="198"/>
      <c r="G12" s="198"/>
      <c r="H12" s="198"/>
      <c r="I12" s="198"/>
      <c r="J12" s="37"/>
    </row>
    <row r="13" spans="1:10" ht="13.5">
      <c r="A13" s="37"/>
      <c r="B13" s="37"/>
      <c r="C13" s="37"/>
      <c r="D13" s="37"/>
      <c r="E13" s="37"/>
      <c r="F13" s="37"/>
      <c r="G13" s="37"/>
      <c r="H13" s="37"/>
      <c r="I13" s="37"/>
      <c r="J13" s="37"/>
    </row>
    <row r="14" spans="1:10" ht="13.5">
      <c r="A14" s="37"/>
      <c r="B14" s="37"/>
      <c r="C14" s="37"/>
      <c r="D14" s="37"/>
      <c r="E14" s="37"/>
      <c r="F14" s="37"/>
      <c r="G14" s="37"/>
      <c r="H14" s="37"/>
      <c r="I14" s="37"/>
      <c r="J14" s="37"/>
    </row>
    <row r="15" spans="1:10" ht="13.5">
      <c r="A15" s="37"/>
      <c r="B15" s="37"/>
      <c r="C15" s="37"/>
      <c r="D15" s="37"/>
      <c r="E15" s="37"/>
      <c r="F15" s="37"/>
      <c r="G15" s="37"/>
      <c r="H15" s="37"/>
      <c r="I15" s="37"/>
      <c r="J15" s="37"/>
    </row>
    <row r="16" spans="1:10" ht="13.5">
      <c r="A16" s="37"/>
      <c r="B16" s="37"/>
      <c r="C16" s="37"/>
      <c r="D16" s="37"/>
      <c r="E16" s="37"/>
      <c r="F16" s="37"/>
      <c r="G16" s="37"/>
      <c r="H16" s="37"/>
      <c r="I16" s="37"/>
      <c r="J16" s="37"/>
    </row>
    <row r="17" spans="1:10" ht="13.5">
      <c r="A17" s="37"/>
      <c r="B17" s="37"/>
      <c r="C17" s="37"/>
      <c r="D17" s="37"/>
      <c r="E17" s="37"/>
      <c r="F17" s="37"/>
      <c r="G17" s="37"/>
      <c r="H17" s="37"/>
      <c r="I17" s="37"/>
      <c r="J17" s="37"/>
    </row>
    <row r="18" spans="1:10" ht="13.5">
      <c r="A18" s="37"/>
      <c r="B18" s="37"/>
      <c r="C18" s="37"/>
      <c r="D18" s="37"/>
      <c r="E18" s="37"/>
      <c r="F18" s="37"/>
      <c r="G18" s="37"/>
      <c r="H18" s="37"/>
      <c r="I18" s="37"/>
      <c r="J18" s="37"/>
    </row>
    <row r="19" spans="1:10" ht="13.5">
      <c r="A19" s="39"/>
      <c r="B19" s="39"/>
      <c r="C19" s="39"/>
      <c r="D19" s="39"/>
      <c r="E19" s="39"/>
      <c r="F19" s="39"/>
      <c r="G19" s="39"/>
      <c r="H19" s="39"/>
      <c r="I19" s="39"/>
      <c r="J19" s="39"/>
    </row>
    <row r="20" spans="1:10" ht="13.5">
      <c r="A20" s="39"/>
      <c r="B20" s="39"/>
      <c r="C20" s="39"/>
      <c r="D20" s="39"/>
      <c r="E20" s="39"/>
      <c r="F20" s="39"/>
      <c r="G20" s="39"/>
      <c r="H20" s="39"/>
      <c r="I20" s="39"/>
      <c r="J20" s="39"/>
    </row>
    <row r="21" spans="1:10" ht="13.5">
      <c r="A21" s="39"/>
      <c r="B21" s="39"/>
      <c r="C21" s="39"/>
      <c r="D21" s="39"/>
      <c r="E21" s="39"/>
      <c r="F21" s="39"/>
      <c r="G21" s="39"/>
      <c r="H21" s="39"/>
      <c r="I21" s="39"/>
      <c r="J21" s="39"/>
    </row>
    <row r="22" spans="1:10" ht="13.5">
      <c r="A22" s="39"/>
      <c r="B22" s="39"/>
      <c r="C22" s="39"/>
      <c r="D22" s="39"/>
      <c r="E22" s="39"/>
      <c r="F22" s="39"/>
      <c r="G22" s="39"/>
      <c r="H22" s="39"/>
      <c r="I22" s="39"/>
      <c r="J22" s="39"/>
    </row>
    <row r="23" spans="1:10" ht="13.5">
      <c r="A23" s="39"/>
      <c r="B23" s="39"/>
      <c r="C23" s="39"/>
      <c r="D23" s="39"/>
      <c r="E23" s="39"/>
      <c r="F23" s="39"/>
      <c r="G23" s="39"/>
      <c r="H23" s="39"/>
      <c r="I23" s="39"/>
      <c r="J23" s="39"/>
    </row>
    <row r="24" spans="1:10" ht="13.5">
      <c r="A24" s="39"/>
      <c r="B24" s="39"/>
      <c r="C24" s="39"/>
      <c r="D24" s="39"/>
      <c r="E24" s="39"/>
      <c r="F24" s="39"/>
      <c r="G24" s="39"/>
      <c r="H24" s="39"/>
      <c r="I24" s="39"/>
      <c r="J24" s="39"/>
    </row>
    <row r="25" spans="1:10" ht="13.5">
      <c r="A25" s="39"/>
      <c r="B25" s="39"/>
      <c r="C25" s="39"/>
      <c r="D25" s="39"/>
      <c r="E25" s="39"/>
      <c r="F25" s="39"/>
      <c r="G25" s="39"/>
      <c r="H25" s="39"/>
      <c r="I25" s="39"/>
      <c r="J25" s="39"/>
    </row>
    <row r="26" spans="1:10" ht="13.5">
      <c r="A26" s="39"/>
      <c r="B26" s="39"/>
      <c r="C26" s="39"/>
      <c r="D26" s="39"/>
      <c r="E26" s="39"/>
      <c r="F26" s="39"/>
      <c r="G26" s="39"/>
      <c r="H26" s="39"/>
      <c r="I26" s="39"/>
      <c r="J26" s="39"/>
    </row>
    <row r="27" spans="1:10" ht="13.5">
      <c r="A27" s="39"/>
      <c r="B27" s="39"/>
      <c r="C27" s="39"/>
      <c r="D27" s="39"/>
      <c r="E27" s="39"/>
      <c r="F27" s="39"/>
      <c r="G27" s="39"/>
      <c r="H27" s="39"/>
      <c r="I27" s="39"/>
      <c r="J27" s="39"/>
    </row>
    <row r="28" spans="1:10" ht="13.5">
      <c r="A28" s="39"/>
      <c r="B28" s="39"/>
      <c r="C28" s="39"/>
      <c r="D28" s="39"/>
      <c r="E28" s="39"/>
      <c r="F28" s="39"/>
      <c r="G28" s="39"/>
      <c r="H28" s="39"/>
      <c r="I28" s="39"/>
      <c r="J28" s="39"/>
    </row>
    <row r="29" spans="1:10" ht="13.5">
      <c r="A29" s="39"/>
      <c r="B29" s="39"/>
      <c r="C29" s="39"/>
      <c r="D29" s="39"/>
      <c r="E29" s="39"/>
      <c r="F29" s="39"/>
      <c r="G29" s="39"/>
      <c r="H29" s="39"/>
      <c r="I29" s="39"/>
      <c r="J29" s="39"/>
    </row>
    <row r="30" spans="1:10" ht="13.5">
      <c r="A30" s="39"/>
      <c r="B30" s="39"/>
      <c r="C30" s="39"/>
      <c r="D30" s="39"/>
      <c r="E30" s="39"/>
      <c r="F30" s="39"/>
      <c r="G30" s="39"/>
      <c r="H30" s="39"/>
      <c r="I30" s="39"/>
      <c r="J30" s="39"/>
    </row>
    <row r="31" spans="1:10" ht="13.5">
      <c r="A31" s="39"/>
      <c r="B31" s="39"/>
      <c r="C31" s="39"/>
      <c r="D31" s="39"/>
      <c r="E31" s="39"/>
      <c r="F31" s="39"/>
      <c r="G31" s="39"/>
      <c r="H31" s="39"/>
      <c r="I31" s="39"/>
      <c r="J31" s="39"/>
    </row>
    <row r="32" spans="1:10" ht="13.5">
      <c r="A32" s="39"/>
      <c r="B32" s="39"/>
      <c r="C32" s="39"/>
      <c r="D32" s="39"/>
      <c r="E32" s="39"/>
      <c r="F32" s="39"/>
      <c r="G32" s="39"/>
      <c r="H32" s="39"/>
      <c r="I32" s="39"/>
      <c r="J32" s="39"/>
    </row>
    <row r="33" s="39" customFormat="1" ht="13.5"/>
    <row r="34" s="39" customFormat="1" ht="13.5"/>
    <row r="35" s="39" customFormat="1" ht="13.5"/>
    <row r="36" s="39" customFormat="1" ht="13.5"/>
    <row r="37" s="39" customFormat="1" ht="13.5"/>
    <row r="38" s="39" customFormat="1" ht="13.5"/>
    <row r="39" s="39" customFormat="1" ht="13.5"/>
    <row r="40" s="39" customFormat="1" ht="13.5"/>
    <row r="41" s="39" customFormat="1" ht="13.5"/>
    <row r="42" s="39" customFormat="1" ht="13.5"/>
    <row r="43" s="39" customFormat="1" ht="13.5"/>
    <row r="44" s="39" customFormat="1" ht="13.5"/>
    <row r="45" s="39" customFormat="1" ht="13.5"/>
    <row r="46" s="39" customFormat="1" ht="13.5"/>
    <row r="47" s="39" customFormat="1" ht="13.5"/>
    <row r="48" s="39" customFormat="1" ht="13.5"/>
    <row r="49" s="39" customFormat="1" ht="13.5"/>
    <row r="50" s="39" customFormat="1" ht="13.5"/>
    <row r="51" s="39" customFormat="1" ht="13.5"/>
    <row r="52" s="39" customFormat="1" ht="13.5"/>
    <row r="53" s="39" customFormat="1" ht="13.5"/>
    <row r="54" s="39" customFormat="1" ht="13.5"/>
    <row r="55" s="39" customFormat="1" ht="13.5"/>
    <row r="56" s="39" customFormat="1" ht="13.5"/>
    <row r="57" s="39" customFormat="1" ht="13.5"/>
    <row r="58" s="39" customFormat="1" ht="13.5"/>
    <row r="59" s="39" customFormat="1" ht="13.5"/>
    <row r="60" s="39" customFormat="1" ht="13.5"/>
    <row r="61" s="39" customFormat="1" ht="13.5"/>
    <row r="62" s="39" customFormat="1" ht="13.5"/>
    <row r="63" s="39" customFormat="1" ht="13.5"/>
  </sheetData>
  <sheetProtection/>
  <mergeCells count="4">
    <mergeCell ref="B4:I4"/>
    <mergeCell ref="C8:I8"/>
    <mergeCell ref="C10:I10"/>
    <mergeCell ref="B12:I12"/>
  </mergeCells>
  <printOptions/>
  <pageMargins left="0.62" right="0.37"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AA52"/>
  <sheetViews>
    <sheetView workbookViewId="0" topLeftCell="A9">
      <selection activeCell="G9" sqref="G9"/>
    </sheetView>
  </sheetViews>
  <sheetFormatPr defaultColWidth="9.00390625" defaultRowHeight="13.5"/>
  <cols>
    <col min="1" max="1" width="9.00390625" style="37" customWidth="1"/>
    <col min="2" max="2" width="7.25390625" style="0" customWidth="1"/>
    <col min="3" max="3" width="12.625" style="0" customWidth="1"/>
    <col min="4" max="4" width="7.00390625" style="0" customWidth="1"/>
    <col min="6" max="6" width="4.25390625" style="0" customWidth="1"/>
    <col min="7" max="7" width="4.875" style="0" customWidth="1"/>
    <col min="8" max="8" width="3.50390625" style="0" customWidth="1"/>
    <col min="9" max="9" width="5.75390625" style="0" customWidth="1"/>
    <col min="10" max="10" width="5.625" style="0" customWidth="1"/>
    <col min="11" max="11" width="9.00390625" style="37" customWidth="1"/>
    <col min="12" max="27" width="9.00390625" style="39" customWidth="1"/>
  </cols>
  <sheetData>
    <row r="1" spans="2:10" ht="13.5">
      <c r="B1" s="37"/>
      <c r="C1" s="37"/>
      <c r="D1" s="37"/>
      <c r="E1" s="37"/>
      <c r="F1" s="37"/>
      <c r="G1" s="37"/>
      <c r="H1" s="37"/>
      <c r="I1" s="37"/>
      <c r="J1" s="37"/>
    </row>
    <row r="2" spans="1:10" ht="21">
      <c r="A2" s="178" t="s">
        <v>142</v>
      </c>
      <c r="B2" s="87"/>
      <c r="C2" s="89"/>
      <c r="D2" s="89"/>
      <c r="E2" s="89"/>
      <c r="F2" s="89"/>
      <c r="G2" s="89"/>
      <c r="H2" s="89"/>
      <c r="I2" s="89"/>
      <c r="J2" s="89"/>
    </row>
    <row r="3" spans="1:10" ht="14.25">
      <c r="A3" s="89"/>
      <c r="B3" s="176" t="s">
        <v>215</v>
      </c>
      <c r="C3" s="89"/>
      <c r="D3" s="89"/>
      <c r="E3" s="89"/>
      <c r="F3" s="89"/>
      <c r="G3" s="89"/>
      <c r="H3" s="89"/>
      <c r="I3" s="89"/>
      <c r="J3" s="89"/>
    </row>
    <row r="4" spans="1:10" ht="14.25">
      <c r="A4" s="89"/>
      <c r="B4" s="89"/>
      <c r="C4" s="90" t="s">
        <v>143</v>
      </c>
      <c r="D4" s="208"/>
      <c r="E4" s="208"/>
      <c r="F4" s="208"/>
      <c r="G4" s="208"/>
      <c r="H4" s="208"/>
      <c r="I4" s="208"/>
      <c r="J4" s="208"/>
    </row>
    <row r="5" spans="1:10" ht="14.25">
      <c r="A5" s="89"/>
      <c r="B5" s="89"/>
      <c r="C5" s="209" t="s">
        <v>144</v>
      </c>
      <c r="D5" s="208"/>
      <c r="E5" s="208"/>
      <c r="F5" s="208"/>
      <c r="G5" s="208"/>
      <c r="H5" s="208"/>
      <c r="I5" s="208"/>
      <c r="J5" s="208"/>
    </row>
    <row r="6" spans="1:10" ht="14.25">
      <c r="A6" s="89"/>
      <c r="B6" s="89"/>
      <c r="C6" s="210"/>
      <c r="D6" s="208"/>
      <c r="E6" s="208"/>
      <c r="F6" s="208"/>
      <c r="G6" s="208"/>
      <c r="H6" s="208"/>
      <c r="I6" s="208"/>
      <c r="J6" s="208"/>
    </row>
    <row r="7" spans="1:10" ht="14.25">
      <c r="A7" s="89"/>
      <c r="B7" s="89"/>
      <c r="C7" s="89"/>
      <c r="D7" s="89"/>
      <c r="E7" s="89"/>
      <c r="F7" s="89"/>
      <c r="G7" s="89"/>
      <c r="H7" s="89"/>
      <c r="I7" s="89"/>
      <c r="J7" s="89"/>
    </row>
    <row r="8" spans="1:10" ht="14.25">
      <c r="A8" s="89"/>
      <c r="B8" s="211" t="s">
        <v>219</v>
      </c>
      <c r="C8" s="211"/>
      <c r="D8" s="211"/>
      <c r="E8" s="211"/>
      <c r="F8" s="211"/>
      <c r="G8" s="211"/>
      <c r="H8" s="211"/>
      <c r="I8" s="211"/>
      <c r="J8" s="89"/>
    </row>
    <row r="9" spans="1:10" ht="14.25">
      <c r="A9" s="89"/>
      <c r="B9" s="89"/>
      <c r="C9" s="91"/>
      <c r="D9" s="179" t="s">
        <v>145</v>
      </c>
      <c r="E9" s="33"/>
      <c r="F9" s="180" t="s">
        <v>146</v>
      </c>
      <c r="G9" s="33"/>
      <c r="H9" s="180" t="s">
        <v>147</v>
      </c>
      <c r="I9" s="33"/>
      <c r="J9" s="179" t="s">
        <v>148</v>
      </c>
    </row>
    <row r="10" spans="2:10" ht="13.5">
      <c r="B10" s="37"/>
      <c r="C10" s="37"/>
      <c r="D10" s="37"/>
      <c r="E10" s="37"/>
      <c r="F10" s="37"/>
      <c r="G10" s="37"/>
      <c r="H10" s="37"/>
      <c r="I10" s="37"/>
      <c r="J10" s="37"/>
    </row>
    <row r="11" spans="1:27" s="37" customFormat="1" ht="21">
      <c r="A11" s="178" t="s">
        <v>171</v>
      </c>
      <c r="L11" s="39"/>
      <c r="M11" s="39"/>
      <c r="N11" s="39"/>
      <c r="O11" s="39"/>
      <c r="P11" s="39"/>
      <c r="Q11" s="39"/>
      <c r="R11" s="39"/>
      <c r="S11" s="39"/>
      <c r="T11" s="39"/>
      <c r="U11" s="39"/>
      <c r="V11" s="39"/>
      <c r="W11" s="39"/>
      <c r="X11" s="39"/>
      <c r="Y11" s="39"/>
      <c r="Z11" s="39"/>
      <c r="AA11" s="39"/>
    </row>
    <row r="12" spans="2:27" s="37" customFormat="1" ht="13.5">
      <c r="B12" s="177" t="s">
        <v>260</v>
      </c>
      <c r="L12" s="39"/>
      <c r="M12" s="39"/>
      <c r="N12" s="39"/>
      <c r="O12" s="39"/>
      <c r="P12" s="39"/>
      <c r="Q12" s="39"/>
      <c r="R12" s="39"/>
      <c r="S12" s="39"/>
      <c r="T12" s="39"/>
      <c r="U12" s="39"/>
      <c r="V12" s="39"/>
      <c r="W12" s="39"/>
      <c r="X12" s="39"/>
      <c r="Y12" s="39"/>
      <c r="Z12" s="39"/>
      <c r="AA12" s="39"/>
    </row>
    <row r="13" spans="2:10" ht="13.5">
      <c r="B13" s="212"/>
      <c r="C13" s="212"/>
      <c r="D13" s="212"/>
      <c r="E13" s="212"/>
      <c r="F13" s="212"/>
      <c r="G13" s="212"/>
      <c r="H13" s="212"/>
      <c r="I13" s="212"/>
      <c r="J13" s="212"/>
    </row>
    <row r="14" spans="2:10" ht="13.5">
      <c r="B14" s="212"/>
      <c r="C14" s="212"/>
      <c r="D14" s="212"/>
      <c r="E14" s="212"/>
      <c r="F14" s="212"/>
      <c r="G14" s="212"/>
      <c r="H14" s="212"/>
      <c r="I14" s="212"/>
      <c r="J14" s="212"/>
    </row>
    <row r="15" spans="2:10" ht="13.5">
      <c r="B15" s="212"/>
      <c r="C15" s="212"/>
      <c r="D15" s="212"/>
      <c r="E15" s="212"/>
      <c r="F15" s="212"/>
      <c r="G15" s="212"/>
      <c r="H15" s="212"/>
      <c r="I15" s="212"/>
      <c r="J15" s="212"/>
    </row>
    <row r="16" spans="2:10" ht="13.5">
      <c r="B16" s="212"/>
      <c r="C16" s="212"/>
      <c r="D16" s="212"/>
      <c r="E16" s="212"/>
      <c r="F16" s="212"/>
      <c r="G16" s="212"/>
      <c r="H16" s="212"/>
      <c r="I16" s="212"/>
      <c r="J16" s="212"/>
    </row>
    <row r="17" spans="2:10" ht="13.5">
      <c r="B17" s="212"/>
      <c r="C17" s="212"/>
      <c r="D17" s="212"/>
      <c r="E17" s="212"/>
      <c r="F17" s="212"/>
      <c r="G17" s="212"/>
      <c r="H17" s="212"/>
      <c r="I17" s="212"/>
      <c r="J17" s="212"/>
    </row>
    <row r="18" spans="2:10" ht="13.5">
      <c r="B18" s="212"/>
      <c r="C18" s="212"/>
      <c r="D18" s="212"/>
      <c r="E18" s="212"/>
      <c r="F18" s="212"/>
      <c r="G18" s="212"/>
      <c r="H18" s="212"/>
      <c r="I18" s="212"/>
      <c r="J18" s="212"/>
    </row>
    <row r="19" spans="2:10" ht="13.5">
      <c r="B19" s="212"/>
      <c r="C19" s="212"/>
      <c r="D19" s="212"/>
      <c r="E19" s="212"/>
      <c r="F19" s="212"/>
      <c r="G19" s="212"/>
      <c r="H19" s="212"/>
      <c r="I19" s="212"/>
      <c r="J19" s="212"/>
    </row>
    <row r="20" spans="2:10" ht="13.5">
      <c r="B20" s="212"/>
      <c r="C20" s="212"/>
      <c r="D20" s="212"/>
      <c r="E20" s="212"/>
      <c r="F20" s="212"/>
      <c r="G20" s="212"/>
      <c r="H20" s="212"/>
      <c r="I20" s="212"/>
      <c r="J20" s="212"/>
    </row>
    <row r="21" spans="2:27" s="37" customFormat="1" ht="13.5">
      <c r="B21" s="88"/>
      <c r="L21" s="39"/>
      <c r="M21" s="39"/>
      <c r="N21" s="39"/>
      <c r="O21" s="39"/>
      <c r="P21" s="39"/>
      <c r="Q21" s="39"/>
      <c r="R21" s="39"/>
      <c r="S21" s="39"/>
      <c r="T21" s="39"/>
      <c r="U21" s="39"/>
      <c r="V21" s="39"/>
      <c r="W21" s="39"/>
      <c r="X21" s="39"/>
      <c r="Y21" s="39"/>
      <c r="Z21" s="39"/>
      <c r="AA21" s="39"/>
    </row>
    <row r="22" spans="2:27" s="37" customFormat="1" ht="13.5">
      <c r="B22" s="177" t="s">
        <v>261</v>
      </c>
      <c r="L22" s="39"/>
      <c r="M22" s="39"/>
      <c r="N22" s="39"/>
      <c r="O22" s="39"/>
      <c r="P22" s="39"/>
      <c r="Q22" s="39"/>
      <c r="R22" s="39"/>
      <c r="S22" s="39"/>
      <c r="T22" s="39"/>
      <c r="U22" s="39"/>
      <c r="V22" s="39"/>
      <c r="W22" s="39"/>
      <c r="X22" s="39"/>
      <c r="Y22" s="39"/>
      <c r="Z22" s="39"/>
      <c r="AA22" s="39"/>
    </row>
    <row r="23" spans="2:10" ht="13.5">
      <c r="B23" s="199"/>
      <c r="C23" s="200"/>
      <c r="D23" s="200"/>
      <c r="E23" s="200"/>
      <c r="F23" s="200"/>
      <c r="G23" s="200"/>
      <c r="H23" s="200"/>
      <c r="I23" s="200"/>
      <c r="J23" s="201"/>
    </row>
    <row r="24" spans="2:10" ht="13.5">
      <c r="B24" s="202"/>
      <c r="C24" s="203"/>
      <c r="D24" s="203"/>
      <c r="E24" s="203"/>
      <c r="F24" s="203"/>
      <c r="G24" s="203"/>
      <c r="H24" s="203"/>
      <c r="I24" s="203"/>
      <c r="J24" s="204"/>
    </row>
    <row r="25" spans="2:10" ht="13.5">
      <c r="B25" s="202"/>
      <c r="C25" s="203"/>
      <c r="D25" s="203"/>
      <c r="E25" s="203"/>
      <c r="F25" s="203"/>
      <c r="G25" s="203"/>
      <c r="H25" s="203"/>
      <c r="I25" s="203"/>
      <c r="J25" s="204"/>
    </row>
    <row r="26" spans="2:10" ht="13.5">
      <c r="B26" s="202"/>
      <c r="C26" s="203"/>
      <c r="D26" s="203"/>
      <c r="E26" s="203"/>
      <c r="F26" s="203"/>
      <c r="G26" s="203"/>
      <c r="H26" s="203"/>
      <c r="I26" s="203"/>
      <c r="J26" s="204"/>
    </row>
    <row r="27" spans="2:10" ht="13.5">
      <c r="B27" s="202"/>
      <c r="C27" s="203"/>
      <c r="D27" s="203"/>
      <c r="E27" s="203"/>
      <c r="F27" s="203"/>
      <c r="G27" s="203"/>
      <c r="H27" s="203"/>
      <c r="I27" s="203"/>
      <c r="J27" s="204"/>
    </row>
    <row r="28" spans="2:10" ht="13.5">
      <c r="B28" s="202"/>
      <c r="C28" s="203"/>
      <c r="D28" s="203"/>
      <c r="E28" s="203"/>
      <c r="F28" s="203"/>
      <c r="G28" s="203"/>
      <c r="H28" s="203"/>
      <c r="I28" s="203"/>
      <c r="J28" s="204"/>
    </row>
    <row r="29" spans="2:10" ht="13.5">
      <c r="B29" s="202"/>
      <c r="C29" s="203"/>
      <c r="D29" s="203"/>
      <c r="E29" s="203"/>
      <c r="F29" s="203"/>
      <c r="G29" s="203"/>
      <c r="H29" s="203"/>
      <c r="I29" s="203"/>
      <c r="J29" s="204"/>
    </row>
    <row r="30" spans="2:10" ht="13.5">
      <c r="B30" s="205"/>
      <c r="C30" s="206"/>
      <c r="D30" s="206"/>
      <c r="E30" s="206"/>
      <c r="F30" s="206"/>
      <c r="G30" s="206"/>
      <c r="H30" s="206"/>
      <c r="I30" s="206"/>
      <c r="J30" s="207"/>
    </row>
    <row r="31" spans="12:27" s="37" customFormat="1" ht="13.5">
      <c r="L31" s="39"/>
      <c r="M31" s="39"/>
      <c r="N31" s="39"/>
      <c r="O31" s="39"/>
      <c r="P31" s="39"/>
      <c r="Q31" s="39"/>
      <c r="R31" s="39"/>
      <c r="S31" s="39"/>
      <c r="T31" s="39"/>
      <c r="U31" s="39"/>
      <c r="V31" s="39"/>
      <c r="W31" s="39"/>
      <c r="X31" s="39"/>
      <c r="Y31" s="39"/>
      <c r="Z31" s="39"/>
      <c r="AA31" s="39"/>
    </row>
    <row r="32" spans="2:27" s="37" customFormat="1" ht="13.5">
      <c r="B32" s="177" t="s">
        <v>262</v>
      </c>
      <c r="L32" s="39"/>
      <c r="M32" s="39"/>
      <c r="N32" s="39"/>
      <c r="O32" s="39"/>
      <c r="P32" s="39"/>
      <c r="Q32" s="39"/>
      <c r="R32" s="39"/>
      <c r="S32" s="39"/>
      <c r="T32" s="39"/>
      <c r="U32" s="39"/>
      <c r="V32" s="39"/>
      <c r="W32" s="39"/>
      <c r="X32" s="39"/>
      <c r="Y32" s="39"/>
      <c r="Z32" s="39"/>
      <c r="AA32" s="39"/>
    </row>
    <row r="33" spans="2:10" ht="13.5">
      <c r="B33" s="199"/>
      <c r="C33" s="200"/>
      <c r="D33" s="200"/>
      <c r="E33" s="200"/>
      <c r="F33" s="200"/>
      <c r="G33" s="200"/>
      <c r="H33" s="200"/>
      <c r="I33" s="200"/>
      <c r="J33" s="201"/>
    </row>
    <row r="34" spans="2:10" ht="13.5">
      <c r="B34" s="202"/>
      <c r="C34" s="203"/>
      <c r="D34" s="203"/>
      <c r="E34" s="203"/>
      <c r="F34" s="203"/>
      <c r="G34" s="203"/>
      <c r="H34" s="203"/>
      <c r="I34" s="203"/>
      <c r="J34" s="204"/>
    </row>
    <row r="35" spans="2:10" ht="13.5">
      <c r="B35" s="202"/>
      <c r="C35" s="203"/>
      <c r="D35" s="203"/>
      <c r="E35" s="203"/>
      <c r="F35" s="203"/>
      <c r="G35" s="203"/>
      <c r="H35" s="203"/>
      <c r="I35" s="203"/>
      <c r="J35" s="204"/>
    </row>
    <row r="36" spans="2:10" ht="13.5">
      <c r="B36" s="202"/>
      <c r="C36" s="203"/>
      <c r="D36" s="203"/>
      <c r="E36" s="203"/>
      <c r="F36" s="203"/>
      <c r="G36" s="203"/>
      <c r="H36" s="203"/>
      <c r="I36" s="203"/>
      <c r="J36" s="204"/>
    </row>
    <row r="37" spans="2:10" ht="13.5">
      <c r="B37" s="202"/>
      <c r="C37" s="203"/>
      <c r="D37" s="203"/>
      <c r="E37" s="203"/>
      <c r="F37" s="203"/>
      <c r="G37" s="203"/>
      <c r="H37" s="203"/>
      <c r="I37" s="203"/>
      <c r="J37" s="204"/>
    </row>
    <row r="38" spans="2:10" ht="13.5">
      <c r="B38" s="202"/>
      <c r="C38" s="203"/>
      <c r="D38" s="203"/>
      <c r="E38" s="203"/>
      <c r="F38" s="203"/>
      <c r="G38" s="203"/>
      <c r="H38" s="203"/>
      <c r="I38" s="203"/>
      <c r="J38" s="204"/>
    </row>
    <row r="39" spans="2:10" ht="13.5">
      <c r="B39" s="202"/>
      <c r="C39" s="203"/>
      <c r="D39" s="203"/>
      <c r="E39" s="203"/>
      <c r="F39" s="203"/>
      <c r="G39" s="203"/>
      <c r="H39" s="203"/>
      <c r="I39" s="203"/>
      <c r="J39" s="204"/>
    </row>
    <row r="40" spans="2:10" ht="13.5">
      <c r="B40" s="205"/>
      <c r="C40" s="206"/>
      <c r="D40" s="206"/>
      <c r="E40" s="206"/>
      <c r="F40" s="206"/>
      <c r="G40" s="206"/>
      <c r="H40" s="206"/>
      <c r="I40" s="206"/>
      <c r="J40" s="207"/>
    </row>
    <row r="41" spans="12:27" s="37" customFormat="1" ht="13.5">
      <c r="L41" s="39"/>
      <c r="M41" s="39"/>
      <c r="N41" s="39"/>
      <c r="O41" s="39"/>
      <c r="P41" s="39"/>
      <c r="Q41" s="39"/>
      <c r="R41" s="39"/>
      <c r="S41" s="39"/>
      <c r="T41" s="39"/>
      <c r="U41" s="39"/>
      <c r="V41" s="39"/>
      <c r="W41" s="39"/>
      <c r="X41" s="39"/>
      <c r="Y41" s="39"/>
      <c r="Z41" s="39"/>
      <c r="AA41" s="39"/>
    </row>
    <row r="42" spans="2:27" s="37" customFormat="1" ht="13.5">
      <c r="B42" s="177" t="s">
        <v>263</v>
      </c>
      <c r="L42" s="39"/>
      <c r="M42" s="39"/>
      <c r="N42" s="39"/>
      <c r="O42" s="39"/>
      <c r="P42" s="39"/>
      <c r="Q42" s="39"/>
      <c r="R42" s="39"/>
      <c r="S42" s="39"/>
      <c r="T42" s="39"/>
      <c r="U42" s="39"/>
      <c r="V42" s="39"/>
      <c r="W42" s="39"/>
      <c r="X42" s="39"/>
      <c r="Y42" s="39"/>
      <c r="Z42" s="39"/>
      <c r="AA42" s="39"/>
    </row>
    <row r="43" spans="2:10" ht="13.5">
      <c r="B43" s="199"/>
      <c r="C43" s="200"/>
      <c r="D43" s="200"/>
      <c r="E43" s="200"/>
      <c r="F43" s="200"/>
      <c r="G43" s="200"/>
      <c r="H43" s="200"/>
      <c r="I43" s="200"/>
      <c r="J43" s="201"/>
    </row>
    <row r="44" spans="2:10" ht="13.5">
      <c r="B44" s="202"/>
      <c r="C44" s="203"/>
      <c r="D44" s="203"/>
      <c r="E44" s="203"/>
      <c r="F44" s="203"/>
      <c r="G44" s="203"/>
      <c r="H44" s="203"/>
      <c r="I44" s="203"/>
      <c r="J44" s="204"/>
    </row>
    <row r="45" spans="2:10" ht="13.5">
      <c r="B45" s="202"/>
      <c r="C45" s="203"/>
      <c r="D45" s="203"/>
      <c r="E45" s="203"/>
      <c r="F45" s="203"/>
      <c r="G45" s="203"/>
      <c r="H45" s="203"/>
      <c r="I45" s="203"/>
      <c r="J45" s="204"/>
    </row>
    <row r="46" spans="2:10" ht="13.5">
      <c r="B46" s="202"/>
      <c r="C46" s="203"/>
      <c r="D46" s="203"/>
      <c r="E46" s="203"/>
      <c r="F46" s="203"/>
      <c r="G46" s="203"/>
      <c r="H46" s="203"/>
      <c r="I46" s="203"/>
      <c r="J46" s="204"/>
    </row>
    <row r="47" spans="2:10" ht="13.5">
      <c r="B47" s="202"/>
      <c r="C47" s="203"/>
      <c r="D47" s="203"/>
      <c r="E47" s="203"/>
      <c r="F47" s="203"/>
      <c r="G47" s="203"/>
      <c r="H47" s="203"/>
      <c r="I47" s="203"/>
      <c r="J47" s="204"/>
    </row>
    <row r="48" spans="2:10" ht="13.5">
      <c r="B48" s="202"/>
      <c r="C48" s="203"/>
      <c r="D48" s="203"/>
      <c r="E48" s="203"/>
      <c r="F48" s="203"/>
      <c r="G48" s="203"/>
      <c r="H48" s="203"/>
      <c r="I48" s="203"/>
      <c r="J48" s="204"/>
    </row>
    <row r="49" spans="2:10" ht="13.5">
      <c r="B49" s="202"/>
      <c r="C49" s="203"/>
      <c r="D49" s="203"/>
      <c r="E49" s="203"/>
      <c r="F49" s="203"/>
      <c r="G49" s="203"/>
      <c r="H49" s="203"/>
      <c r="I49" s="203"/>
      <c r="J49" s="204"/>
    </row>
    <row r="50" spans="2:10" ht="13.5">
      <c r="B50" s="205"/>
      <c r="C50" s="206"/>
      <c r="D50" s="206"/>
      <c r="E50" s="206"/>
      <c r="F50" s="206"/>
      <c r="G50" s="206"/>
      <c r="H50" s="206"/>
      <c r="I50" s="206"/>
      <c r="J50" s="207"/>
    </row>
    <row r="51" spans="12:27" s="37" customFormat="1" ht="13.5">
      <c r="L51" s="39"/>
      <c r="M51" s="39"/>
      <c r="N51" s="39"/>
      <c r="O51" s="39"/>
      <c r="P51" s="39"/>
      <c r="Q51" s="39"/>
      <c r="R51" s="39"/>
      <c r="S51" s="39"/>
      <c r="T51" s="39"/>
      <c r="U51" s="39"/>
      <c r="V51" s="39"/>
      <c r="W51" s="39"/>
      <c r="X51" s="39"/>
      <c r="Y51" s="39"/>
      <c r="Z51" s="39"/>
      <c r="AA51" s="39"/>
    </row>
    <row r="52" spans="12:27" s="37" customFormat="1" ht="13.5">
      <c r="L52" s="39"/>
      <c r="M52" s="39"/>
      <c r="N52" s="39"/>
      <c r="O52" s="39"/>
      <c r="P52" s="39"/>
      <c r="Q52" s="39"/>
      <c r="R52" s="39"/>
      <c r="S52" s="39"/>
      <c r="T52" s="39"/>
      <c r="U52" s="39"/>
      <c r="V52" s="39"/>
      <c r="W52" s="39"/>
      <c r="X52" s="39"/>
      <c r="Y52" s="39"/>
      <c r="Z52" s="39"/>
      <c r="AA52" s="39"/>
    </row>
    <row r="53" s="39" customFormat="1" ht="13.5"/>
    <row r="54" s="39" customFormat="1" ht="13.5"/>
    <row r="55" s="39" customFormat="1" ht="13.5"/>
    <row r="56" s="39" customFormat="1" ht="13.5"/>
    <row r="57" s="39" customFormat="1" ht="13.5"/>
    <row r="58" s="39" customFormat="1" ht="13.5"/>
    <row r="59" s="39" customFormat="1" ht="13.5"/>
    <row r="60" s="39" customFormat="1" ht="13.5"/>
    <row r="61" s="39" customFormat="1" ht="13.5"/>
    <row r="62" s="39" customFormat="1" ht="13.5"/>
    <row r="63" s="39" customFormat="1" ht="13.5"/>
    <row r="64" s="39" customFormat="1" ht="13.5"/>
    <row r="65" s="39" customFormat="1" ht="13.5"/>
    <row r="66" s="39" customFormat="1" ht="13.5"/>
    <row r="67" s="39" customFormat="1" ht="13.5"/>
    <row r="68" s="39" customFormat="1" ht="13.5"/>
    <row r="69" s="39" customFormat="1" ht="13.5"/>
    <row r="70" s="39" customFormat="1" ht="13.5"/>
    <row r="71" s="39" customFormat="1" ht="13.5"/>
    <row r="72" s="39" customFormat="1" ht="13.5"/>
    <row r="73" s="39" customFormat="1" ht="13.5"/>
    <row r="74" s="39" customFormat="1" ht="13.5"/>
    <row r="75" s="39" customFormat="1" ht="13.5"/>
    <row r="76" s="39" customFormat="1" ht="13.5"/>
    <row r="77" s="39" customFormat="1" ht="13.5"/>
    <row r="78" s="39" customFormat="1" ht="13.5"/>
    <row r="79" s="39" customFormat="1" ht="13.5"/>
    <row r="80" s="39" customFormat="1" ht="13.5"/>
    <row r="81" s="39" customFormat="1" ht="13.5"/>
    <row r="82" s="39" customFormat="1" ht="13.5"/>
    <row r="83" s="39" customFormat="1" ht="13.5"/>
    <row r="84" s="39" customFormat="1" ht="13.5"/>
    <row r="85" s="39" customFormat="1" ht="13.5"/>
    <row r="86" s="39" customFormat="1" ht="13.5"/>
    <row r="87" s="39" customFormat="1" ht="13.5"/>
    <row r="88" s="39" customFormat="1" ht="13.5"/>
    <row r="89" s="39" customFormat="1" ht="13.5"/>
    <row r="90" s="39" customFormat="1" ht="13.5"/>
    <row r="91" s="39" customFormat="1" ht="13.5"/>
    <row r="92" s="39" customFormat="1" ht="13.5"/>
    <row r="93" s="39" customFormat="1" ht="13.5"/>
    <row r="94" s="39" customFormat="1" ht="13.5"/>
    <row r="95" s="39" customFormat="1" ht="13.5"/>
    <row r="96" s="39" customFormat="1" ht="13.5"/>
    <row r="97" s="39" customFormat="1" ht="13.5"/>
    <row r="98" s="39" customFormat="1" ht="13.5"/>
    <row r="99" s="39" customFormat="1" ht="13.5"/>
    <row r="100" s="39" customFormat="1" ht="13.5"/>
    <row r="101" s="39" customFormat="1" ht="13.5"/>
    <row r="102" s="39" customFormat="1" ht="13.5"/>
    <row r="103" s="39" customFormat="1" ht="13.5"/>
    <row r="104" s="39" customFormat="1" ht="13.5"/>
    <row r="105" s="39" customFormat="1" ht="13.5"/>
    <row r="106" s="39" customFormat="1" ht="13.5"/>
    <row r="107" s="39" customFormat="1" ht="13.5"/>
    <row r="108" s="39" customFormat="1" ht="13.5"/>
    <row r="109" s="39" customFormat="1" ht="13.5"/>
    <row r="110" s="39" customFormat="1" ht="13.5"/>
    <row r="111" s="39" customFormat="1" ht="13.5"/>
    <row r="112" s="39" customFormat="1" ht="13.5"/>
    <row r="113" s="39" customFormat="1" ht="13.5"/>
    <row r="114" s="39" customFormat="1" ht="13.5"/>
    <row r="115" s="39" customFormat="1" ht="13.5"/>
    <row r="116" s="39" customFormat="1" ht="13.5"/>
    <row r="117" s="39" customFormat="1" ht="13.5"/>
    <row r="118" s="39" customFormat="1" ht="13.5"/>
    <row r="119" s="39" customFormat="1" ht="13.5"/>
    <row r="120" s="39" customFormat="1" ht="13.5"/>
    <row r="121" s="39" customFormat="1" ht="13.5"/>
    <row r="122" s="39" customFormat="1" ht="13.5"/>
    <row r="123" s="39" customFormat="1" ht="13.5"/>
    <row r="124" s="39" customFormat="1" ht="13.5"/>
    <row r="125" s="39" customFormat="1" ht="13.5"/>
    <row r="126" s="39" customFormat="1" ht="13.5"/>
    <row r="127" s="39" customFormat="1" ht="13.5"/>
    <row r="128" s="39" customFormat="1" ht="13.5"/>
    <row r="129" s="39" customFormat="1" ht="13.5"/>
    <row r="130" s="39" customFormat="1" ht="13.5"/>
    <row r="131" s="39" customFormat="1" ht="13.5"/>
    <row r="132" s="39" customFormat="1" ht="13.5"/>
    <row r="133" s="39" customFormat="1" ht="13.5"/>
    <row r="134" s="39" customFormat="1" ht="13.5"/>
    <row r="135" s="39" customFormat="1" ht="13.5"/>
    <row r="136" s="39" customFormat="1" ht="13.5"/>
    <row r="137" s="39" customFormat="1" ht="13.5"/>
    <row r="138" s="39" customFormat="1" ht="13.5"/>
    <row r="139" s="39" customFormat="1" ht="13.5"/>
    <row r="140" s="39" customFormat="1" ht="13.5"/>
    <row r="141" s="39" customFormat="1" ht="13.5"/>
    <row r="142" s="39" customFormat="1" ht="13.5"/>
    <row r="143" s="39" customFormat="1" ht="13.5"/>
    <row r="144" s="39" customFormat="1" ht="13.5"/>
    <row r="145" s="39" customFormat="1" ht="13.5"/>
    <row r="146" s="39" customFormat="1" ht="13.5"/>
    <row r="147" s="39" customFormat="1" ht="13.5"/>
    <row r="148" s="39" customFormat="1" ht="13.5"/>
    <row r="149" s="39" customFormat="1" ht="13.5"/>
    <row r="150" s="39" customFormat="1" ht="13.5"/>
    <row r="151" s="39" customFormat="1" ht="13.5"/>
    <row r="152" s="39" customFormat="1" ht="13.5"/>
    <row r="153" s="39" customFormat="1" ht="13.5"/>
    <row r="154" s="39" customFormat="1" ht="13.5"/>
    <row r="155" s="39" customFormat="1" ht="13.5"/>
  </sheetData>
  <sheetProtection/>
  <protectedRanges>
    <protectedRange sqref="B43" name="範囲8"/>
    <protectedRange sqref="B33" name="範囲7"/>
    <protectedRange sqref="B23" name="範囲6"/>
    <protectedRange sqref="B13" name="範囲5"/>
    <protectedRange sqref="I9" name="範囲4"/>
    <protectedRange sqref="G9" name="範囲3"/>
    <protectedRange sqref="E9" name="範囲2"/>
    <protectedRange sqref="D4:J6" name="範囲1"/>
  </protectedRanges>
  <mergeCells count="9">
    <mergeCell ref="B43:J50"/>
    <mergeCell ref="D4:J4"/>
    <mergeCell ref="C5:C6"/>
    <mergeCell ref="D5:J5"/>
    <mergeCell ref="D6:J6"/>
    <mergeCell ref="B8:I8"/>
    <mergeCell ref="B13:J20"/>
    <mergeCell ref="B23:J30"/>
    <mergeCell ref="B33:J40"/>
  </mergeCells>
  <printOptions/>
  <pageMargins left="1.4"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2"/>
  </sheetPr>
  <dimension ref="A1:G31"/>
  <sheetViews>
    <sheetView workbookViewId="0" topLeftCell="A1">
      <selection activeCell="A3" sqref="A3"/>
    </sheetView>
  </sheetViews>
  <sheetFormatPr defaultColWidth="9.00390625" defaultRowHeight="13.5"/>
  <cols>
    <col min="1" max="1" width="3.75390625" style="9" customWidth="1"/>
    <col min="2" max="2" width="23.875" style="9" customWidth="1"/>
    <col min="3" max="4" width="13.875" style="9" customWidth="1"/>
    <col min="5" max="5" width="30.25390625" style="9" customWidth="1"/>
    <col min="6" max="7" width="13.875" style="9" customWidth="1"/>
    <col min="8" max="16384" width="9.00390625" style="9" customWidth="1"/>
  </cols>
  <sheetData>
    <row r="1" ht="25.5">
      <c r="A1" s="28" t="s">
        <v>140</v>
      </c>
    </row>
    <row r="3" spans="1:5" ht="14.25">
      <c r="A3" s="34" t="s">
        <v>149</v>
      </c>
      <c r="B3" s="35"/>
      <c r="C3" s="35"/>
      <c r="D3" s="35"/>
      <c r="E3" s="24"/>
    </row>
    <row r="4" spans="1:6" ht="13.5">
      <c r="A4" s="215" t="s">
        <v>216</v>
      </c>
      <c r="B4" s="215"/>
      <c r="C4" s="215"/>
      <c r="D4" s="215"/>
      <c r="E4" s="216"/>
      <c r="F4" s="217" t="s">
        <v>177</v>
      </c>
    </row>
    <row r="5" spans="1:6" ht="14.25" customHeight="1">
      <c r="A5" s="215"/>
      <c r="B5" s="215"/>
      <c r="C5" s="215"/>
      <c r="D5" s="215"/>
      <c r="E5" s="216"/>
      <c r="F5" s="218"/>
    </row>
    <row r="6" spans="1:6" ht="14.25">
      <c r="A6" s="34"/>
      <c r="B6"/>
      <c r="C6"/>
      <c r="D6"/>
      <c r="E6"/>
      <c r="F6" s="159" t="s">
        <v>178</v>
      </c>
    </row>
    <row r="7" spans="2:6" ht="13.5">
      <c r="B7" s="214" t="s">
        <v>62</v>
      </c>
      <c r="C7" s="214"/>
      <c r="D7" s="214"/>
      <c r="E7" s="214"/>
      <c r="F7" s="24"/>
    </row>
    <row r="8" spans="1:7" ht="13.5">
      <c r="A8" s="10"/>
      <c r="B8" s="11"/>
      <c r="C8" s="11"/>
      <c r="D8" s="11"/>
      <c r="E8" s="19"/>
      <c r="F8" s="19"/>
      <c r="G8" s="9" t="str">
        <f>F6</f>
        <v>(単位：円）</v>
      </c>
    </row>
    <row r="9" spans="1:7" ht="13.5">
      <c r="A9" s="12"/>
      <c r="B9" s="13" t="s">
        <v>63</v>
      </c>
      <c r="C9" s="138" t="s">
        <v>185</v>
      </c>
      <c r="D9" s="139" t="s">
        <v>184</v>
      </c>
      <c r="E9" s="11" t="s">
        <v>64</v>
      </c>
      <c r="F9" s="138" t="s">
        <v>185</v>
      </c>
      <c r="G9" s="139" t="s">
        <v>184</v>
      </c>
    </row>
    <row r="10" spans="2:6" ht="13.5">
      <c r="B10" s="9" t="s">
        <v>61</v>
      </c>
      <c r="D10" s="14"/>
      <c r="E10" s="4" t="s">
        <v>51</v>
      </c>
      <c r="F10" s="4"/>
    </row>
    <row r="11" spans="2:7" ht="13.5">
      <c r="B11" s="4" t="s">
        <v>98</v>
      </c>
      <c r="C11" s="5"/>
      <c r="D11" s="5"/>
      <c r="E11" s="4" t="s">
        <v>80</v>
      </c>
      <c r="F11" s="15"/>
      <c r="G11" s="15"/>
    </row>
    <row r="12" spans="2:7" ht="17.25" customHeight="1">
      <c r="B12" s="4" t="s">
        <v>154</v>
      </c>
      <c r="C12" s="5"/>
      <c r="D12" s="5"/>
      <c r="E12" s="4" t="s">
        <v>156</v>
      </c>
      <c r="F12" s="15"/>
      <c r="G12" s="15"/>
    </row>
    <row r="13" spans="2:7" ht="13.5">
      <c r="B13" s="4" t="s">
        <v>41</v>
      </c>
      <c r="C13" s="5"/>
      <c r="D13" s="5"/>
      <c r="E13" s="4" t="s">
        <v>52</v>
      </c>
      <c r="F13" s="15"/>
      <c r="G13" s="15"/>
    </row>
    <row r="14" spans="2:7" ht="13.5">
      <c r="B14" s="4" t="s">
        <v>42</v>
      </c>
      <c r="C14" s="5"/>
      <c r="D14" s="5"/>
      <c r="E14" s="4" t="s">
        <v>53</v>
      </c>
      <c r="F14" s="16">
        <f>SUM(F11:F13)</f>
        <v>0</v>
      </c>
      <c r="G14" s="16">
        <f>SUM(G11:G13)</f>
        <v>0</v>
      </c>
    </row>
    <row r="15" spans="2:7" ht="13.5">
      <c r="B15" s="4" t="s">
        <v>43</v>
      </c>
      <c r="C15" s="5"/>
      <c r="D15" s="5"/>
      <c r="E15" s="4" t="s">
        <v>54</v>
      </c>
      <c r="F15" s="17"/>
      <c r="G15" s="17"/>
    </row>
    <row r="16" spans="2:7" ht="13.5">
      <c r="B16" s="4" t="s">
        <v>44</v>
      </c>
      <c r="C16" s="5"/>
      <c r="D16" s="5"/>
      <c r="E16" s="4" t="s">
        <v>220</v>
      </c>
      <c r="F16" s="15"/>
      <c r="G16" s="15"/>
    </row>
    <row r="17" spans="2:7" ht="13.5">
      <c r="B17" s="4" t="s">
        <v>45</v>
      </c>
      <c r="C17" s="6">
        <f>SUM(C11:C16)</f>
        <v>0</v>
      </c>
      <c r="D17" s="6">
        <f>SUM(D11:D16)</f>
        <v>0</v>
      </c>
      <c r="E17" s="4" t="s">
        <v>55</v>
      </c>
      <c r="F17" s="15"/>
      <c r="G17" s="15"/>
    </row>
    <row r="18" spans="2:7" ht="13.5">
      <c r="B18" s="7" t="s">
        <v>46</v>
      </c>
      <c r="C18" s="8"/>
      <c r="D18" s="8"/>
      <c r="E18" s="7" t="s">
        <v>56</v>
      </c>
      <c r="F18" s="16">
        <f>SUM(F16:F17)</f>
        <v>0</v>
      </c>
      <c r="G18" s="16">
        <f>SUM(G16:G17)</f>
        <v>0</v>
      </c>
    </row>
    <row r="19" spans="2:7" ht="13.5">
      <c r="B19" s="4" t="s">
        <v>233</v>
      </c>
      <c r="C19" s="5"/>
      <c r="D19" s="5"/>
      <c r="E19" s="4" t="s">
        <v>57</v>
      </c>
      <c r="F19" s="16">
        <f>F14+F18</f>
        <v>0</v>
      </c>
      <c r="G19" s="16">
        <f>G14+G18</f>
        <v>0</v>
      </c>
    </row>
    <row r="20" spans="2:7" ht="13.5">
      <c r="B20" s="4" t="s">
        <v>47</v>
      </c>
      <c r="C20" s="5"/>
      <c r="D20" s="5"/>
      <c r="E20" s="4"/>
      <c r="F20" s="182"/>
      <c r="G20" s="182"/>
    </row>
    <row r="21" spans="2:7" ht="13.5">
      <c r="B21" s="4" t="s">
        <v>48</v>
      </c>
      <c r="C21" s="5"/>
      <c r="D21" s="5"/>
      <c r="E21" s="4" t="s">
        <v>58</v>
      </c>
      <c r="F21" s="17"/>
      <c r="G21" s="17"/>
    </row>
    <row r="22" spans="2:7" ht="13.5">
      <c r="B22" s="4" t="s">
        <v>99</v>
      </c>
      <c r="C22" s="5"/>
      <c r="D22" s="5"/>
      <c r="E22" s="4" t="s">
        <v>225</v>
      </c>
      <c r="F22" s="15"/>
      <c r="G22" s="15"/>
    </row>
    <row r="23" spans="2:7" ht="13.5">
      <c r="B23" s="4" t="s">
        <v>264</v>
      </c>
      <c r="C23" s="6">
        <f>SUM(C19:C22)</f>
        <v>0</v>
      </c>
      <c r="D23" s="6">
        <f>SUM(D19:D22)</f>
        <v>0</v>
      </c>
      <c r="E23" s="4" t="s">
        <v>226</v>
      </c>
      <c r="F23" s="15"/>
      <c r="G23" s="15"/>
    </row>
    <row r="24" spans="2:7" ht="13.5">
      <c r="B24" s="4" t="s">
        <v>49</v>
      </c>
      <c r="C24" s="5"/>
      <c r="D24" s="5"/>
      <c r="E24" s="4" t="s">
        <v>59</v>
      </c>
      <c r="F24" s="16">
        <f>SUM(F22:F23)</f>
        <v>0</v>
      </c>
      <c r="G24" s="16">
        <f>SUM(G22:G23)</f>
        <v>0</v>
      </c>
    </row>
    <row r="25" spans="2:7" ht="13.5">
      <c r="B25" s="4" t="s">
        <v>50</v>
      </c>
      <c r="C25" s="6">
        <f>C17+C23+C24</f>
        <v>0</v>
      </c>
      <c r="D25" s="6">
        <f>D17+D23+D24</f>
        <v>0</v>
      </c>
      <c r="E25" s="4" t="s">
        <v>60</v>
      </c>
      <c r="F25" s="16">
        <f>F24+F19</f>
        <v>0</v>
      </c>
      <c r="G25" s="16">
        <f>G24+G19</f>
        <v>0</v>
      </c>
    </row>
    <row r="27" spans="2:7" ht="29.25" customHeight="1">
      <c r="B27" s="9" t="s">
        <v>104</v>
      </c>
      <c r="C27" s="92" t="str">
        <f>IF(AND(C25=F25),"OK","貸借がバランスしていません!")</f>
        <v>OK</v>
      </c>
      <c r="D27" s="92" t="str">
        <f>IF(AND(D25=G25),"OK","貸借がバランスしていません!")</f>
        <v>OK</v>
      </c>
      <c r="E27" s="213" t="s">
        <v>210</v>
      </c>
      <c r="F27" s="213"/>
      <c r="G27" s="213"/>
    </row>
    <row r="28" spans="2:7" ht="13.5">
      <c r="B28" s="17" t="s">
        <v>150</v>
      </c>
      <c r="C28" s="36" t="str">
        <f>IF(C25=F25,"なし",C25-F25)</f>
        <v>なし</v>
      </c>
      <c r="D28" s="36" t="str">
        <f>IF(D25=G25,"なし",D25-G25)</f>
        <v>なし</v>
      </c>
      <c r="E28" s="213"/>
      <c r="F28" s="213"/>
      <c r="G28" s="213"/>
    </row>
    <row r="29" spans="5:7" ht="13.5" customHeight="1">
      <c r="E29" s="213" t="s">
        <v>209</v>
      </c>
      <c r="F29" s="213"/>
      <c r="G29" s="213"/>
    </row>
    <row r="30" spans="5:7" ht="13.5">
      <c r="E30" s="213"/>
      <c r="F30" s="213"/>
      <c r="G30" s="213"/>
    </row>
    <row r="31" spans="5:7" ht="27.75" customHeight="1">
      <c r="E31" s="213"/>
      <c r="F31" s="213"/>
      <c r="G31" s="213"/>
    </row>
  </sheetData>
  <sheetProtection/>
  <protectedRanges>
    <protectedRange sqref="F6" name="範囲8"/>
    <protectedRange sqref="C11:D16" name="範囲2"/>
    <protectedRange sqref="C19:D22" name="範囲3"/>
    <protectedRange sqref="C24:D24" name="範囲4"/>
    <protectedRange sqref="F11:G13" name="範囲5"/>
    <protectedRange sqref="F16:G17" name="範囲6"/>
    <protectedRange sqref="F22:G23" name="範囲7"/>
  </protectedRanges>
  <mergeCells count="5">
    <mergeCell ref="E29:G31"/>
    <mergeCell ref="B7:E7"/>
    <mergeCell ref="A4:E5"/>
    <mergeCell ref="F4:F5"/>
    <mergeCell ref="E27:G28"/>
  </mergeCells>
  <dataValidations count="1">
    <dataValidation type="list" allowBlank="1" showInputMessage="1" showErrorMessage="1" sqref="F6">
      <formula1>"(単位：円）,（単位：千円）,(単位：百万円）"</formula1>
    </dataValidation>
  </dataValidations>
  <printOptions/>
  <pageMargins left="0.42" right="0.26" top="1" bottom="1" header="0.51" footer="0.51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42"/>
  </sheetPr>
  <dimension ref="A1:P491"/>
  <sheetViews>
    <sheetView workbookViewId="0" topLeftCell="A4">
      <selection activeCell="A12" sqref="A12"/>
    </sheetView>
  </sheetViews>
  <sheetFormatPr defaultColWidth="9.00390625" defaultRowHeight="13.5"/>
  <cols>
    <col min="1" max="1" width="11.50390625" style="94" customWidth="1"/>
    <col min="2" max="2" width="42.50390625" style="94" customWidth="1"/>
    <col min="3" max="3" width="14.625" style="9" customWidth="1"/>
    <col min="4" max="4" width="9.00390625" style="94" customWidth="1"/>
    <col min="5" max="16" width="9.00390625" style="102" customWidth="1"/>
    <col min="17" max="16384" width="9.00390625" style="9" customWidth="1"/>
  </cols>
  <sheetData>
    <row r="1" spans="1:16" s="94" customFormat="1" ht="25.5">
      <c r="A1" s="93" t="s">
        <v>139</v>
      </c>
      <c r="E1" s="183"/>
      <c r="F1" s="102"/>
      <c r="G1" s="102"/>
      <c r="H1" s="102"/>
      <c r="I1" s="102"/>
      <c r="J1" s="102"/>
      <c r="K1" s="102"/>
      <c r="L1" s="102"/>
      <c r="M1" s="102"/>
      <c r="N1" s="102"/>
      <c r="O1" s="102"/>
      <c r="P1" s="102"/>
    </row>
    <row r="2" spans="3:16" s="94" customFormat="1" ht="13.5">
      <c r="C2" s="94" t="str">
        <f>'ＢＳ入力'!G8</f>
        <v>(単位：円）</v>
      </c>
      <c r="E2" s="183"/>
      <c r="F2" s="102"/>
      <c r="G2" s="102"/>
      <c r="H2" s="102"/>
      <c r="I2" s="102"/>
      <c r="J2" s="102"/>
      <c r="K2" s="102"/>
      <c r="L2" s="102"/>
      <c r="M2" s="102"/>
      <c r="N2" s="102"/>
      <c r="O2" s="102"/>
      <c r="P2" s="102"/>
    </row>
    <row r="3" spans="3:16" s="94" customFormat="1" ht="13.5">
      <c r="C3" s="96" t="s">
        <v>172</v>
      </c>
      <c r="E3" s="183"/>
      <c r="F3" s="102"/>
      <c r="G3" s="102"/>
      <c r="H3" s="102"/>
      <c r="I3" s="102"/>
      <c r="J3" s="102"/>
      <c r="K3" s="102"/>
      <c r="L3" s="102"/>
      <c r="M3" s="102"/>
      <c r="N3" s="102"/>
      <c r="O3" s="102"/>
      <c r="P3" s="102"/>
    </row>
    <row r="4" spans="1:16" s="97" customFormat="1" ht="14.25">
      <c r="A4" s="181" t="s">
        <v>266</v>
      </c>
      <c r="E4" s="11"/>
      <c r="F4" s="103"/>
      <c r="G4" s="103"/>
      <c r="H4" s="103"/>
      <c r="I4" s="103"/>
      <c r="J4" s="103"/>
      <c r="K4" s="103"/>
      <c r="L4" s="103"/>
      <c r="M4" s="103"/>
      <c r="N4" s="103"/>
      <c r="O4" s="103"/>
      <c r="P4" s="103"/>
    </row>
    <row r="5" spans="2:5" ht="13.5">
      <c r="B5" s="98" t="s">
        <v>65</v>
      </c>
      <c r="C5" s="29"/>
      <c r="E5" s="183"/>
    </row>
    <row r="6" spans="2:5" ht="13.5">
      <c r="B6" s="98" t="s">
        <v>66</v>
      </c>
      <c r="C6" s="29"/>
      <c r="E6" s="183"/>
    </row>
    <row r="7" spans="2:5" ht="13.5">
      <c r="B7" s="98" t="s">
        <v>67</v>
      </c>
      <c r="C7" s="29"/>
      <c r="E7" s="183"/>
    </row>
    <row r="8" spans="2:5" ht="13.5">
      <c r="B8" s="98" t="s">
        <v>68</v>
      </c>
      <c r="C8" s="29"/>
      <c r="E8" s="183"/>
    </row>
    <row r="9" spans="2:5" ht="13.5">
      <c r="B9" s="98" t="s">
        <v>234</v>
      </c>
      <c r="C9" s="29"/>
      <c r="E9" s="183"/>
    </row>
    <row r="10" spans="2:5" ht="13.5">
      <c r="B10" s="98" t="s">
        <v>69</v>
      </c>
      <c r="C10" s="29"/>
      <c r="E10" s="183"/>
    </row>
    <row r="11" spans="5:16" s="94" customFormat="1" ht="13.5">
      <c r="E11" s="183"/>
      <c r="F11" s="102"/>
      <c r="G11" s="102"/>
      <c r="H11" s="102"/>
      <c r="I11" s="102"/>
      <c r="J11" s="102"/>
      <c r="K11" s="102"/>
      <c r="L11" s="102"/>
      <c r="M11" s="102"/>
      <c r="N11" s="102"/>
      <c r="O11" s="102"/>
      <c r="P11" s="102"/>
    </row>
    <row r="12" spans="1:16" s="94" customFormat="1" ht="14.25">
      <c r="A12" s="99" t="s">
        <v>267</v>
      </c>
      <c r="E12" s="183"/>
      <c r="F12" s="102"/>
      <c r="G12" s="102"/>
      <c r="H12" s="102"/>
      <c r="I12" s="102"/>
      <c r="J12" s="102"/>
      <c r="K12" s="102"/>
      <c r="L12" s="102"/>
      <c r="M12" s="102"/>
      <c r="N12" s="102"/>
      <c r="O12" s="102"/>
      <c r="P12" s="102"/>
    </row>
    <row r="13" spans="2:5" ht="13.5">
      <c r="B13" s="100" t="s">
        <v>70</v>
      </c>
      <c r="C13" s="29"/>
      <c r="E13" s="183"/>
    </row>
    <row r="14" spans="2:5" ht="13.5">
      <c r="B14" s="101" t="s">
        <v>74</v>
      </c>
      <c r="C14" s="29"/>
      <c r="E14" s="183"/>
    </row>
    <row r="15" spans="2:5" ht="13.5">
      <c r="B15" s="100" t="s">
        <v>71</v>
      </c>
      <c r="C15" s="29"/>
      <c r="E15" s="183"/>
    </row>
    <row r="16" spans="2:5" ht="13.5">
      <c r="B16" s="101" t="s">
        <v>75</v>
      </c>
      <c r="C16" s="29"/>
      <c r="E16" s="183"/>
    </row>
    <row r="17" spans="2:5" ht="13.5">
      <c r="B17" s="98" t="s">
        <v>72</v>
      </c>
      <c r="C17" s="29"/>
      <c r="E17" s="183"/>
    </row>
    <row r="18" spans="2:5" ht="13.5">
      <c r="B18" s="100" t="s">
        <v>73</v>
      </c>
      <c r="C18" s="104"/>
      <c r="E18" s="183"/>
    </row>
    <row r="19" spans="2:5" ht="13.5">
      <c r="B19" s="100" t="s">
        <v>235</v>
      </c>
      <c r="C19" s="29"/>
      <c r="E19" s="183"/>
    </row>
    <row r="20" spans="2:5" ht="13.5">
      <c r="B20" s="101" t="s">
        <v>236</v>
      </c>
      <c r="C20" s="29"/>
      <c r="E20" s="183"/>
    </row>
    <row r="21" spans="2:5" ht="13.5">
      <c r="B21" s="100" t="s">
        <v>76</v>
      </c>
      <c r="C21" s="29"/>
      <c r="E21" s="183"/>
    </row>
    <row r="22" spans="2:5" ht="13.5">
      <c r="B22" s="101" t="s">
        <v>77</v>
      </c>
      <c r="C22" s="29"/>
      <c r="E22" s="183"/>
    </row>
    <row r="23" spans="5:16" s="94" customFormat="1" ht="13.5">
      <c r="E23" s="183"/>
      <c r="F23" s="102"/>
      <c r="G23" s="102"/>
      <c r="H23" s="102"/>
      <c r="I23" s="102"/>
      <c r="J23" s="102"/>
      <c r="K23" s="102"/>
      <c r="L23" s="102"/>
      <c r="M23" s="102"/>
      <c r="N23" s="102"/>
      <c r="O23" s="102"/>
      <c r="P23" s="102"/>
    </row>
    <row r="24" spans="1:16" s="94" customFormat="1" ht="13.5">
      <c r="A24" s="219" t="s">
        <v>265</v>
      </c>
      <c r="B24" s="220"/>
      <c r="C24" s="220"/>
      <c r="D24" s="220"/>
      <c r="E24" s="183"/>
      <c r="F24" s="102"/>
      <c r="G24" s="102"/>
      <c r="H24" s="102"/>
      <c r="I24" s="102"/>
      <c r="J24" s="102"/>
      <c r="K24" s="102"/>
      <c r="L24" s="102"/>
      <c r="M24" s="102"/>
      <c r="N24" s="102"/>
      <c r="O24" s="102"/>
      <c r="P24" s="102"/>
    </row>
    <row r="25" spans="2:5" ht="13.5">
      <c r="B25" s="98" t="s">
        <v>78</v>
      </c>
      <c r="C25" s="29"/>
      <c r="E25" s="183"/>
    </row>
    <row r="26" spans="2:5" ht="13.5">
      <c r="B26" s="98" t="s">
        <v>221</v>
      </c>
      <c r="C26" s="104"/>
      <c r="E26" s="183"/>
    </row>
    <row r="27" spans="2:5" ht="13.5">
      <c r="B27" s="98" t="s">
        <v>101</v>
      </c>
      <c r="C27" s="104"/>
      <c r="E27" s="183"/>
    </row>
    <row r="28" spans="5:16" s="94" customFormat="1" ht="13.5">
      <c r="E28" s="183"/>
      <c r="F28" s="102"/>
      <c r="G28" s="102"/>
      <c r="H28" s="102"/>
      <c r="I28" s="102"/>
      <c r="J28" s="102"/>
      <c r="K28" s="102"/>
      <c r="L28" s="102"/>
      <c r="M28" s="102"/>
      <c r="N28" s="102"/>
      <c r="O28" s="102"/>
      <c r="P28" s="102"/>
    </row>
    <row r="29" spans="1:16" s="94" customFormat="1" ht="14.25">
      <c r="A29" s="99" t="s">
        <v>268</v>
      </c>
      <c r="E29" s="183"/>
      <c r="F29" s="102"/>
      <c r="G29" s="102"/>
      <c r="H29" s="102"/>
      <c r="I29" s="102"/>
      <c r="J29" s="102"/>
      <c r="K29" s="102"/>
      <c r="L29" s="102"/>
      <c r="M29" s="102"/>
      <c r="N29" s="102"/>
      <c r="O29" s="102"/>
      <c r="P29" s="102"/>
    </row>
    <row r="30" spans="2:5" ht="13.5">
      <c r="B30" s="98" t="s">
        <v>79</v>
      </c>
      <c r="C30" s="29"/>
      <c r="E30" s="183"/>
    </row>
    <row r="31" spans="2:5" ht="13.5">
      <c r="B31" s="98" t="s">
        <v>222</v>
      </c>
      <c r="C31" s="104"/>
      <c r="E31" s="183"/>
    </row>
    <row r="32" spans="2:5" ht="13.5">
      <c r="B32" s="98" t="s">
        <v>102</v>
      </c>
      <c r="C32" s="104"/>
      <c r="E32" s="183"/>
    </row>
    <row r="33" spans="5:16" s="94" customFormat="1" ht="13.5">
      <c r="E33" s="183"/>
      <c r="F33" s="102"/>
      <c r="G33" s="102"/>
      <c r="H33" s="102"/>
      <c r="I33" s="102"/>
      <c r="J33" s="102"/>
      <c r="K33" s="102"/>
      <c r="L33" s="102"/>
      <c r="M33" s="102"/>
      <c r="N33" s="102"/>
      <c r="O33" s="102"/>
      <c r="P33" s="102"/>
    </row>
    <row r="34" s="102" customFormat="1" ht="13.5"/>
    <row r="35" s="102" customFormat="1" ht="13.5"/>
    <row r="36" s="102" customFormat="1" ht="13.5"/>
    <row r="37" s="102" customFormat="1" ht="13.5"/>
    <row r="38" s="102" customFormat="1" ht="13.5"/>
    <row r="39" s="102" customFormat="1" ht="13.5"/>
    <row r="40" s="102" customFormat="1" ht="13.5"/>
    <row r="41" s="102" customFormat="1" ht="13.5"/>
    <row r="42" s="102" customFormat="1" ht="13.5"/>
    <row r="43" s="102" customFormat="1" ht="13.5"/>
    <row r="44" s="102" customFormat="1" ht="13.5"/>
    <row r="45" s="102" customFormat="1" ht="13.5"/>
    <row r="46" s="102" customFormat="1" ht="13.5"/>
    <row r="47" s="102" customFormat="1" ht="13.5"/>
    <row r="48" s="102" customFormat="1" ht="13.5"/>
    <row r="49" s="102" customFormat="1" ht="13.5"/>
    <row r="50" s="102" customFormat="1" ht="13.5"/>
    <row r="51" s="102" customFormat="1" ht="13.5"/>
    <row r="52" s="102" customFormat="1" ht="13.5"/>
    <row r="53" s="102" customFormat="1" ht="13.5"/>
    <row r="54" s="102" customFormat="1" ht="13.5"/>
    <row r="55" s="102" customFormat="1" ht="13.5"/>
    <row r="56" s="102" customFormat="1" ht="13.5"/>
    <row r="57" s="102" customFormat="1" ht="13.5"/>
    <row r="58" s="102" customFormat="1" ht="13.5"/>
    <row r="59" s="102" customFormat="1" ht="13.5"/>
    <row r="60" s="102" customFormat="1" ht="13.5"/>
    <row r="61" s="102" customFormat="1" ht="13.5"/>
    <row r="62" s="102" customFormat="1" ht="13.5"/>
    <row r="63" s="102" customFormat="1" ht="13.5"/>
    <row r="64" s="102" customFormat="1" ht="13.5"/>
    <row r="65" s="102" customFormat="1" ht="13.5"/>
    <row r="66" s="102" customFormat="1" ht="13.5"/>
    <row r="67" s="102" customFormat="1" ht="13.5"/>
    <row r="68" s="102" customFormat="1" ht="13.5"/>
    <row r="69" s="102" customFormat="1" ht="13.5"/>
    <row r="70" s="102" customFormat="1" ht="13.5"/>
    <row r="71" s="102" customFormat="1" ht="13.5"/>
    <row r="72" s="102" customFormat="1" ht="13.5"/>
    <row r="73" s="102" customFormat="1" ht="13.5"/>
    <row r="74" s="102" customFormat="1" ht="13.5"/>
    <row r="75" s="102" customFormat="1" ht="13.5"/>
    <row r="76" s="102" customFormat="1" ht="13.5"/>
    <row r="77" s="102" customFormat="1" ht="13.5"/>
    <row r="78" s="102" customFormat="1" ht="13.5"/>
    <row r="79" spans="5:16" s="94" customFormat="1" ht="13.5">
      <c r="E79" s="102"/>
      <c r="F79" s="102"/>
      <c r="G79" s="102"/>
      <c r="H79" s="102"/>
      <c r="I79" s="102"/>
      <c r="J79" s="102"/>
      <c r="K79" s="102"/>
      <c r="L79" s="102"/>
      <c r="M79" s="102"/>
      <c r="N79" s="102"/>
      <c r="O79" s="102"/>
      <c r="P79" s="102"/>
    </row>
    <row r="80" spans="5:16" s="94" customFormat="1" ht="13.5">
      <c r="E80" s="102"/>
      <c r="F80" s="102"/>
      <c r="G80" s="102"/>
      <c r="H80" s="102"/>
      <c r="I80" s="102"/>
      <c r="J80" s="102"/>
      <c r="K80" s="102"/>
      <c r="L80" s="102"/>
      <c r="M80" s="102"/>
      <c r="N80" s="102"/>
      <c r="O80" s="102"/>
      <c r="P80" s="102"/>
    </row>
    <row r="81" spans="5:16" s="94" customFormat="1" ht="13.5">
      <c r="E81" s="102"/>
      <c r="F81" s="102"/>
      <c r="G81" s="102"/>
      <c r="H81" s="102"/>
      <c r="I81" s="102"/>
      <c r="J81" s="102"/>
      <c r="K81" s="102"/>
      <c r="L81" s="102"/>
      <c r="M81" s="102"/>
      <c r="N81" s="102"/>
      <c r="O81" s="102"/>
      <c r="P81" s="102"/>
    </row>
    <row r="82" spans="5:16" s="94" customFormat="1" ht="13.5">
      <c r="E82" s="102"/>
      <c r="F82" s="102"/>
      <c r="G82" s="102"/>
      <c r="H82" s="102"/>
      <c r="I82" s="102"/>
      <c r="J82" s="102"/>
      <c r="K82" s="102"/>
      <c r="L82" s="102"/>
      <c r="M82" s="102"/>
      <c r="N82" s="102"/>
      <c r="O82" s="102"/>
      <c r="P82" s="102"/>
    </row>
    <row r="83" spans="5:16" s="94" customFormat="1" ht="13.5">
      <c r="E83" s="102"/>
      <c r="F83" s="102"/>
      <c r="G83" s="102"/>
      <c r="H83" s="102"/>
      <c r="I83" s="102"/>
      <c r="J83" s="102"/>
      <c r="K83" s="102"/>
      <c r="L83" s="102"/>
      <c r="M83" s="102"/>
      <c r="N83" s="102"/>
      <c r="O83" s="102"/>
      <c r="P83" s="102"/>
    </row>
    <row r="84" spans="5:16" s="94" customFormat="1" ht="13.5">
      <c r="E84" s="102"/>
      <c r="F84" s="102"/>
      <c r="G84" s="102"/>
      <c r="H84" s="102"/>
      <c r="I84" s="102"/>
      <c r="J84" s="102"/>
      <c r="K84" s="102"/>
      <c r="L84" s="102"/>
      <c r="M84" s="102"/>
      <c r="N84" s="102"/>
      <c r="O84" s="102"/>
      <c r="P84" s="102"/>
    </row>
    <row r="85" spans="5:16" s="94" customFormat="1" ht="13.5">
      <c r="E85" s="102"/>
      <c r="F85" s="102"/>
      <c r="G85" s="102"/>
      <c r="H85" s="102"/>
      <c r="I85" s="102"/>
      <c r="J85" s="102"/>
      <c r="K85" s="102"/>
      <c r="L85" s="102"/>
      <c r="M85" s="102"/>
      <c r="N85" s="102"/>
      <c r="O85" s="102"/>
      <c r="P85" s="102"/>
    </row>
    <row r="86" spans="5:16" s="94" customFormat="1" ht="13.5">
      <c r="E86" s="102"/>
      <c r="F86" s="102"/>
      <c r="G86" s="102"/>
      <c r="H86" s="102"/>
      <c r="I86" s="102"/>
      <c r="J86" s="102"/>
      <c r="K86" s="102"/>
      <c r="L86" s="102"/>
      <c r="M86" s="102"/>
      <c r="N86" s="102"/>
      <c r="O86" s="102"/>
      <c r="P86" s="102"/>
    </row>
    <row r="87" spans="5:16" s="94" customFormat="1" ht="13.5">
      <c r="E87" s="102"/>
      <c r="F87" s="102"/>
      <c r="G87" s="102"/>
      <c r="H87" s="102"/>
      <c r="I87" s="102"/>
      <c r="J87" s="102"/>
      <c r="K87" s="102"/>
      <c r="L87" s="102"/>
      <c r="M87" s="102"/>
      <c r="N87" s="102"/>
      <c r="O87" s="102"/>
      <c r="P87" s="102"/>
    </row>
    <row r="88" spans="5:16" s="94" customFormat="1" ht="13.5">
      <c r="E88" s="102"/>
      <c r="F88" s="102"/>
      <c r="G88" s="102"/>
      <c r="H88" s="102"/>
      <c r="I88" s="102"/>
      <c r="J88" s="102"/>
      <c r="K88" s="102"/>
      <c r="L88" s="102"/>
      <c r="M88" s="102"/>
      <c r="N88" s="102"/>
      <c r="O88" s="102"/>
      <c r="P88" s="102"/>
    </row>
    <row r="89" spans="5:16" s="94" customFormat="1" ht="13.5">
      <c r="E89" s="102"/>
      <c r="F89" s="102"/>
      <c r="G89" s="102"/>
      <c r="H89" s="102"/>
      <c r="I89" s="102"/>
      <c r="J89" s="102"/>
      <c r="K89" s="102"/>
      <c r="L89" s="102"/>
      <c r="M89" s="102"/>
      <c r="N89" s="102"/>
      <c r="O89" s="102"/>
      <c r="P89" s="102"/>
    </row>
    <row r="90" spans="5:16" s="94" customFormat="1" ht="13.5">
      <c r="E90" s="102"/>
      <c r="F90" s="102"/>
      <c r="G90" s="102"/>
      <c r="H90" s="102"/>
      <c r="I90" s="102"/>
      <c r="J90" s="102"/>
      <c r="K90" s="102"/>
      <c r="L90" s="102"/>
      <c r="M90" s="102"/>
      <c r="N90" s="102"/>
      <c r="O90" s="102"/>
      <c r="P90" s="102"/>
    </row>
    <row r="91" spans="5:16" s="94" customFormat="1" ht="13.5">
      <c r="E91" s="102"/>
      <c r="F91" s="102"/>
      <c r="G91" s="102"/>
      <c r="H91" s="102"/>
      <c r="I91" s="102"/>
      <c r="J91" s="102"/>
      <c r="K91" s="102"/>
      <c r="L91" s="102"/>
      <c r="M91" s="102"/>
      <c r="N91" s="102"/>
      <c r="O91" s="102"/>
      <c r="P91" s="102"/>
    </row>
    <row r="92" spans="5:16" s="94" customFormat="1" ht="13.5">
      <c r="E92" s="102"/>
      <c r="F92" s="102"/>
      <c r="G92" s="102"/>
      <c r="H92" s="102"/>
      <c r="I92" s="102"/>
      <c r="J92" s="102"/>
      <c r="K92" s="102"/>
      <c r="L92" s="102"/>
      <c r="M92" s="102"/>
      <c r="N92" s="102"/>
      <c r="O92" s="102"/>
      <c r="P92" s="102"/>
    </row>
    <row r="93" spans="5:16" s="94" customFormat="1" ht="13.5">
      <c r="E93" s="102"/>
      <c r="F93" s="102"/>
      <c r="G93" s="102"/>
      <c r="H93" s="102"/>
      <c r="I93" s="102"/>
      <c r="J93" s="102"/>
      <c r="K93" s="102"/>
      <c r="L93" s="102"/>
      <c r="M93" s="102"/>
      <c r="N93" s="102"/>
      <c r="O93" s="102"/>
      <c r="P93" s="102"/>
    </row>
    <row r="94" spans="5:16" s="94" customFormat="1" ht="13.5">
      <c r="E94" s="102"/>
      <c r="F94" s="102"/>
      <c r="G94" s="102"/>
      <c r="H94" s="102"/>
      <c r="I94" s="102"/>
      <c r="J94" s="102"/>
      <c r="K94" s="102"/>
      <c r="L94" s="102"/>
      <c r="M94" s="102"/>
      <c r="N94" s="102"/>
      <c r="O94" s="102"/>
      <c r="P94" s="102"/>
    </row>
    <row r="95" spans="5:16" s="94" customFormat="1" ht="13.5">
      <c r="E95" s="102"/>
      <c r="F95" s="102"/>
      <c r="G95" s="102"/>
      <c r="H95" s="102"/>
      <c r="I95" s="102"/>
      <c r="J95" s="102"/>
      <c r="K95" s="102"/>
      <c r="L95" s="102"/>
      <c r="M95" s="102"/>
      <c r="N95" s="102"/>
      <c r="O95" s="102"/>
      <c r="P95" s="102"/>
    </row>
    <row r="96" spans="5:16" s="94" customFormat="1" ht="13.5">
      <c r="E96" s="102"/>
      <c r="F96" s="102"/>
      <c r="G96" s="102"/>
      <c r="H96" s="102"/>
      <c r="I96" s="102"/>
      <c r="J96" s="102"/>
      <c r="K96" s="102"/>
      <c r="L96" s="102"/>
      <c r="M96" s="102"/>
      <c r="N96" s="102"/>
      <c r="O96" s="102"/>
      <c r="P96" s="102"/>
    </row>
    <row r="97" spans="5:16" s="94" customFormat="1" ht="13.5">
      <c r="E97" s="102"/>
      <c r="F97" s="102"/>
      <c r="G97" s="102"/>
      <c r="H97" s="102"/>
      <c r="I97" s="102"/>
      <c r="J97" s="102"/>
      <c r="K97" s="102"/>
      <c r="L97" s="102"/>
      <c r="M97" s="102"/>
      <c r="N97" s="102"/>
      <c r="O97" s="102"/>
      <c r="P97" s="102"/>
    </row>
    <row r="98" spans="5:16" s="94" customFormat="1" ht="13.5">
      <c r="E98" s="102"/>
      <c r="F98" s="102"/>
      <c r="G98" s="102"/>
      <c r="H98" s="102"/>
      <c r="I98" s="102"/>
      <c r="J98" s="102"/>
      <c r="K98" s="102"/>
      <c r="L98" s="102"/>
      <c r="M98" s="102"/>
      <c r="N98" s="102"/>
      <c r="O98" s="102"/>
      <c r="P98" s="102"/>
    </row>
    <row r="99" spans="5:16" s="94" customFormat="1" ht="13.5">
      <c r="E99" s="102"/>
      <c r="F99" s="102"/>
      <c r="G99" s="102"/>
      <c r="H99" s="102"/>
      <c r="I99" s="102"/>
      <c r="J99" s="102"/>
      <c r="K99" s="102"/>
      <c r="L99" s="102"/>
      <c r="M99" s="102"/>
      <c r="N99" s="102"/>
      <c r="O99" s="102"/>
      <c r="P99" s="102"/>
    </row>
    <row r="100" spans="5:16" s="94" customFormat="1" ht="13.5">
      <c r="E100" s="102"/>
      <c r="F100" s="102"/>
      <c r="G100" s="102"/>
      <c r="H100" s="102"/>
      <c r="I100" s="102"/>
      <c r="J100" s="102"/>
      <c r="K100" s="102"/>
      <c r="L100" s="102"/>
      <c r="M100" s="102"/>
      <c r="N100" s="102"/>
      <c r="O100" s="102"/>
      <c r="P100" s="102"/>
    </row>
    <row r="101" spans="5:16" s="94" customFormat="1" ht="13.5">
      <c r="E101" s="102"/>
      <c r="F101" s="102"/>
      <c r="G101" s="102"/>
      <c r="H101" s="102"/>
      <c r="I101" s="102"/>
      <c r="J101" s="102"/>
      <c r="K101" s="102"/>
      <c r="L101" s="102"/>
      <c r="M101" s="102"/>
      <c r="N101" s="102"/>
      <c r="O101" s="102"/>
      <c r="P101" s="102"/>
    </row>
    <row r="102" spans="5:16" s="94" customFormat="1" ht="13.5">
      <c r="E102" s="102"/>
      <c r="F102" s="102"/>
      <c r="G102" s="102"/>
      <c r="H102" s="102"/>
      <c r="I102" s="102"/>
      <c r="J102" s="102"/>
      <c r="K102" s="102"/>
      <c r="L102" s="102"/>
      <c r="M102" s="102"/>
      <c r="N102" s="102"/>
      <c r="O102" s="102"/>
      <c r="P102" s="102"/>
    </row>
    <row r="103" spans="5:16" s="94" customFormat="1" ht="13.5">
      <c r="E103" s="102"/>
      <c r="F103" s="102"/>
      <c r="G103" s="102"/>
      <c r="H103" s="102"/>
      <c r="I103" s="102"/>
      <c r="J103" s="102"/>
      <c r="K103" s="102"/>
      <c r="L103" s="102"/>
      <c r="M103" s="102"/>
      <c r="N103" s="102"/>
      <c r="O103" s="102"/>
      <c r="P103" s="102"/>
    </row>
    <row r="104" spans="5:16" s="94" customFormat="1" ht="13.5">
      <c r="E104" s="102"/>
      <c r="F104" s="102"/>
      <c r="G104" s="102"/>
      <c r="H104" s="102"/>
      <c r="I104" s="102"/>
      <c r="J104" s="102"/>
      <c r="K104" s="102"/>
      <c r="L104" s="102"/>
      <c r="M104" s="102"/>
      <c r="N104" s="102"/>
      <c r="O104" s="102"/>
      <c r="P104" s="102"/>
    </row>
    <row r="105" spans="5:16" s="94" customFormat="1" ht="13.5">
      <c r="E105" s="102"/>
      <c r="F105" s="102"/>
      <c r="G105" s="102"/>
      <c r="H105" s="102"/>
      <c r="I105" s="102"/>
      <c r="J105" s="102"/>
      <c r="K105" s="102"/>
      <c r="L105" s="102"/>
      <c r="M105" s="102"/>
      <c r="N105" s="102"/>
      <c r="O105" s="102"/>
      <c r="P105" s="102"/>
    </row>
    <row r="106" spans="5:16" s="94" customFormat="1" ht="13.5">
      <c r="E106" s="102"/>
      <c r="F106" s="102"/>
      <c r="G106" s="102"/>
      <c r="H106" s="102"/>
      <c r="I106" s="102"/>
      <c r="J106" s="102"/>
      <c r="K106" s="102"/>
      <c r="L106" s="102"/>
      <c r="M106" s="102"/>
      <c r="N106" s="102"/>
      <c r="O106" s="102"/>
      <c r="P106" s="102"/>
    </row>
    <row r="107" spans="5:16" s="94" customFormat="1" ht="13.5">
      <c r="E107" s="102"/>
      <c r="F107" s="102"/>
      <c r="G107" s="102"/>
      <c r="H107" s="102"/>
      <c r="I107" s="102"/>
      <c r="J107" s="102"/>
      <c r="K107" s="102"/>
      <c r="L107" s="102"/>
      <c r="M107" s="102"/>
      <c r="N107" s="102"/>
      <c r="O107" s="102"/>
      <c r="P107" s="102"/>
    </row>
    <row r="108" spans="5:16" s="94" customFormat="1" ht="13.5">
      <c r="E108" s="102"/>
      <c r="F108" s="102"/>
      <c r="G108" s="102"/>
      <c r="H108" s="102"/>
      <c r="I108" s="102"/>
      <c r="J108" s="102"/>
      <c r="K108" s="102"/>
      <c r="L108" s="102"/>
      <c r="M108" s="102"/>
      <c r="N108" s="102"/>
      <c r="O108" s="102"/>
      <c r="P108" s="102"/>
    </row>
    <row r="109" spans="5:16" s="94" customFormat="1" ht="13.5">
      <c r="E109" s="102"/>
      <c r="F109" s="102"/>
      <c r="G109" s="102"/>
      <c r="H109" s="102"/>
      <c r="I109" s="102"/>
      <c r="J109" s="102"/>
      <c r="K109" s="102"/>
      <c r="L109" s="102"/>
      <c r="M109" s="102"/>
      <c r="N109" s="102"/>
      <c r="O109" s="102"/>
      <c r="P109" s="102"/>
    </row>
    <row r="110" spans="5:16" s="94" customFormat="1" ht="13.5">
      <c r="E110" s="102"/>
      <c r="F110" s="102"/>
      <c r="G110" s="102"/>
      <c r="H110" s="102"/>
      <c r="I110" s="102"/>
      <c r="J110" s="102"/>
      <c r="K110" s="102"/>
      <c r="L110" s="102"/>
      <c r="M110" s="102"/>
      <c r="N110" s="102"/>
      <c r="O110" s="102"/>
      <c r="P110" s="102"/>
    </row>
    <row r="111" spans="5:16" s="94" customFormat="1" ht="13.5">
      <c r="E111" s="102"/>
      <c r="F111" s="102"/>
      <c r="G111" s="102"/>
      <c r="H111" s="102"/>
      <c r="I111" s="102"/>
      <c r="J111" s="102"/>
      <c r="K111" s="102"/>
      <c r="L111" s="102"/>
      <c r="M111" s="102"/>
      <c r="N111" s="102"/>
      <c r="O111" s="102"/>
      <c r="P111" s="102"/>
    </row>
    <row r="112" spans="5:16" s="94" customFormat="1" ht="13.5">
      <c r="E112" s="102"/>
      <c r="F112" s="102"/>
      <c r="G112" s="102"/>
      <c r="H112" s="102"/>
      <c r="I112" s="102"/>
      <c r="J112" s="102"/>
      <c r="K112" s="102"/>
      <c r="L112" s="102"/>
      <c r="M112" s="102"/>
      <c r="N112" s="102"/>
      <c r="O112" s="102"/>
      <c r="P112" s="102"/>
    </row>
    <row r="113" spans="5:16" s="94" customFormat="1" ht="13.5">
      <c r="E113" s="102"/>
      <c r="F113" s="102"/>
      <c r="G113" s="102"/>
      <c r="H113" s="102"/>
      <c r="I113" s="102"/>
      <c r="J113" s="102"/>
      <c r="K113" s="102"/>
      <c r="L113" s="102"/>
      <c r="M113" s="102"/>
      <c r="N113" s="102"/>
      <c r="O113" s="102"/>
      <c r="P113" s="102"/>
    </row>
    <row r="114" spans="5:16" s="94" customFormat="1" ht="13.5">
      <c r="E114" s="102"/>
      <c r="F114" s="102"/>
      <c r="G114" s="102"/>
      <c r="H114" s="102"/>
      <c r="I114" s="102"/>
      <c r="J114" s="102"/>
      <c r="K114" s="102"/>
      <c r="L114" s="102"/>
      <c r="M114" s="102"/>
      <c r="N114" s="102"/>
      <c r="O114" s="102"/>
      <c r="P114" s="102"/>
    </row>
    <row r="115" spans="5:16" s="94" customFormat="1" ht="13.5">
      <c r="E115" s="102"/>
      <c r="F115" s="102"/>
      <c r="G115" s="102"/>
      <c r="H115" s="102"/>
      <c r="I115" s="102"/>
      <c r="J115" s="102"/>
      <c r="K115" s="102"/>
      <c r="L115" s="102"/>
      <c r="M115" s="102"/>
      <c r="N115" s="102"/>
      <c r="O115" s="102"/>
      <c r="P115" s="102"/>
    </row>
    <row r="116" spans="5:16" s="94" customFormat="1" ht="13.5">
      <c r="E116" s="102"/>
      <c r="F116" s="102"/>
      <c r="G116" s="102"/>
      <c r="H116" s="102"/>
      <c r="I116" s="102"/>
      <c r="J116" s="102"/>
      <c r="K116" s="102"/>
      <c r="L116" s="102"/>
      <c r="M116" s="102"/>
      <c r="N116" s="102"/>
      <c r="O116" s="102"/>
      <c r="P116" s="102"/>
    </row>
    <row r="117" spans="5:16" s="94" customFormat="1" ht="13.5">
      <c r="E117" s="102"/>
      <c r="F117" s="102"/>
      <c r="G117" s="102"/>
      <c r="H117" s="102"/>
      <c r="I117" s="102"/>
      <c r="J117" s="102"/>
      <c r="K117" s="102"/>
      <c r="L117" s="102"/>
      <c r="M117" s="102"/>
      <c r="N117" s="102"/>
      <c r="O117" s="102"/>
      <c r="P117" s="102"/>
    </row>
    <row r="118" spans="5:16" s="94" customFormat="1" ht="13.5">
      <c r="E118" s="102"/>
      <c r="F118" s="102"/>
      <c r="G118" s="102"/>
      <c r="H118" s="102"/>
      <c r="I118" s="102"/>
      <c r="J118" s="102"/>
      <c r="K118" s="102"/>
      <c r="L118" s="102"/>
      <c r="M118" s="102"/>
      <c r="N118" s="102"/>
      <c r="O118" s="102"/>
      <c r="P118" s="102"/>
    </row>
    <row r="119" spans="5:16" s="94" customFormat="1" ht="13.5">
      <c r="E119" s="102"/>
      <c r="F119" s="102"/>
      <c r="G119" s="102"/>
      <c r="H119" s="102"/>
      <c r="I119" s="102"/>
      <c r="J119" s="102"/>
      <c r="K119" s="102"/>
      <c r="L119" s="102"/>
      <c r="M119" s="102"/>
      <c r="N119" s="102"/>
      <c r="O119" s="102"/>
      <c r="P119" s="102"/>
    </row>
    <row r="120" spans="5:16" s="94" customFormat="1" ht="13.5">
      <c r="E120" s="102"/>
      <c r="F120" s="102"/>
      <c r="G120" s="102"/>
      <c r="H120" s="102"/>
      <c r="I120" s="102"/>
      <c r="J120" s="102"/>
      <c r="K120" s="102"/>
      <c r="L120" s="102"/>
      <c r="M120" s="102"/>
      <c r="N120" s="102"/>
      <c r="O120" s="102"/>
      <c r="P120" s="102"/>
    </row>
    <row r="121" spans="5:16" s="94" customFormat="1" ht="13.5">
      <c r="E121" s="102"/>
      <c r="F121" s="102"/>
      <c r="G121" s="102"/>
      <c r="H121" s="102"/>
      <c r="I121" s="102"/>
      <c r="J121" s="102"/>
      <c r="K121" s="102"/>
      <c r="L121" s="102"/>
      <c r="M121" s="102"/>
      <c r="N121" s="102"/>
      <c r="O121" s="102"/>
      <c r="P121" s="102"/>
    </row>
    <row r="122" spans="5:16" s="94" customFormat="1" ht="13.5">
      <c r="E122" s="102"/>
      <c r="F122" s="102"/>
      <c r="G122" s="102"/>
      <c r="H122" s="102"/>
      <c r="I122" s="102"/>
      <c r="J122" s="102"/>
      <c r="K122" s="102"/>
      <c r="L122" s="102"/>
      <c r="M122" s="102"/>
      <c r="N122" s="102"/>
      <c r="O122" s="102"/>
      <c r="P122" s="102"/>
    </row>
    <row r="123" spans="5:16" s="94" customFormat="1" ht="13.5">
      <c r="E123" s="102"/>
      <c r="F123" s="102"/>
      <c r="G123" s="102"/>
      <c r="H123" s="102"/>
      <c r="I123" s="102"/>
      <c r="J123" s="102"/>
      <c r="K123" s="102"/>
      <c r="L123" s="102"/>
      <c r="M123" s="102"/>
      <c r="N123" s="102"/>
      <c r="O123" s="102"/>
      <c r="P123" s="102"/>
    </row>
    <row r="124" spans="5:16" s="94" customFormat="1" ht="13.5">
      <c r="E124" s="102"/>
      <c r="F124" s="102"/>
      <c r="G124" s="102"/>
      <c r="H124" s="102"/>
      <c r="I124" s="102"/>
      <c r="J124" s="102"/>
      <c r="K124" s="102"/>
      <c r="L124" s="102"/>
      <c r="M124" s="102"/>
      <c r="N124" s="102"/>
      <c r="O124" s="102"/>
      <c r="P124" s="102"/>
    </row>
    <row r="125" spans="5:16" s="94" customFormat="1" ht="13.5">
      <c r="E125" s="102"/>
      <c r="F125" s="102"/>
      <c r="G125" s="102"/>
      <c r="H125" s="102"/>
      <c r="I125" s="102"/>
      <c r="J125" s="102"/>
      <c r="K125" s="102"/>
      <c r="L125" s="102"/>
      <c r="M125" s="102"/>
      <c r="N125" s="102"/>
      <c r="O125" s="102"/>
      <c r="P125" s="102"/>
    </row>
    <row r="126" spans="5:16" s="94" customFormat="1" ht="13.5">
      <c r="E126" s="102"/>
      <c r="F126" s="102"/>
      <c r="G126" s="102"/>
      <c r="H126" s="102"/>
      <c r="I126" s="102"/>
      <c r="J126" s="102"/>
      <c r="K126" s="102"/>
      <c r="L126" s="102"/>
      <c r="M126" s="102"/>
      <c r="N126" s="102"/>
      <c r="O126" s="102"/>
      <c r="P126" s="102"/>
    </row>
    <row r="127" spans="5:16" s="94" customFormat="1" ht="13.5">
      <c r="E127" s="102"/>
      <c r="F127" s="102"/>
      <c r="G127" s="102"/>
      <c r="H127" s="102"/>
      <c r="I127" s="102"/>
      <c r="J127" s="102"/>
      <c r="K127" s="102"/>
      <c r="L127" s="102"/>
      <c r="M127" s="102"/>
      <c r="N127" s="102"/>
      <c r="O127" s="102"/>
      <c r="P127" s="102"/>
    </row>
    <row r="128" spans="5:16" s="94" customFormat="1" ht="13.5">
      <c r="E128" s="102"/>
      <c r="F128" s="102"/>
      <c r="G128" s="102"/>
      <c r="H128" s="102"/>
      <c r="I128" s="102"/>
      <c r="J128" s="102"/>
      <c r="K128" s="102"/>
      <c r="L128" s="102"/>
      <c r="M128" s="102"/>
      <c r="N128" s="102"/>
      <c r="O128" s="102"/>
      <c r="P128" s="102"/>
    </row>
    <row r="129" spans="5:16" s="94" customFormat="1" ht="13.5">
      <c r="E129" s="102"/>
      <c r="F129" s="102"/>
      <c r="G129" s="102"/>
      <c r="H129" s="102"/>
      <c r="I129" s="102"/>
      <c r="J129" s="102"/>
      <c r="K129" s="102"/>
      <c r="L129" s="102"/>
      <c r="M129" s="102"/>
      <c r="N129" s="102"/>
      <c r="O129" s="102"/>
      <c r="P129" s="102"/>
    </row>
    <row r="130" spans="5:16" s="94" customFormat="1" ht="13.5">
      <c r="E130" s="102"/>
      <c r="F130" s="102"/>
      <c r="G130" s="102"/>
      <c r="H130" s="102"/>
      <c r="I130" s="102"/>
      <c r="J130" s="102"/>
      <c r="K130" s="102"/>
      <c r="L130" s="102"/>
      <c r="M130" s="102"/>
      <c r="N130" s="102"/>
      <c r="O130" s="102"/>
      <c r="P130" s="102"/>
    </row>
    <row r="131" spans="5:16" s="94" customFormat="1" ht="13.5">
      <c r="E131" s="102"/>
      <c r="F131" s="102"/>
      <c r="G131" s="102"/>
      <c r="H131" s="102"/>
      <c r="I131" s="102"/>
      <c r="J131" s="102"/>
      <c r="K131" s="102"/>
      <c r="L131" s="102"/>
      <c r="M131" s="102"/>
      <c r="N131" s="102"/>
      <c r="O131" s="102"/>
      <c r="P131" s="102"/>
    </row>
    <row r="132" spans="5:16" s="94" customFormat="1" ht="13.5">
      <c r="E132" s="102"/>
      <c r="F132" s="102"/>
      <c r="G132" s="102"/>
      <c r="H132" s="102"/>
      <c r="I132" s="102"/>
      <c r="J132" s="102"/>
      <c r="K132" s="102"/>
      <c r="L132" s="102"/>
      <c r="M132" s="102"/>
      <c r="N132" s="102"/>
      <c r="O132" s="102"/>
      <c r="P132" s="102"/>
    </row>
    <row r="133" spans="5:16" s="94" customFormat="1" ht="13.5">
      <c r="E133" s="102"/>
      <c r="F133" s="102"/>
      <c r="G133" s="102"/>
      <c r="H133" s="102"/>
      <c r="I133" s="102"/>
      <c r="J133" s="102"/>
      <c r="K133" s="102"/>
      <c r="L133" s="102"/>
      <c r="M133" s="102"/>
      <c r="N133" s="102"/>
      <c r="O133" s="102"/>
      <c r="P133" s="102"/>
    </row>
    <row r="134" spans="5:16" s="94" customFormat="1" ht="13.5">
      <c r="E134" s="102"/>
      <c r="F134" s="102"/>
      <c r="G134" s="102"/>
      <c r="H134" s="102"/>
      <c r="I134" s="102"/>
      <c r="J134" s="102"/>
      <c r="K134" s="102"/>
      <c r="L134" s="102"/>
      <c r="M134" s="102"/>
      <c r="N134" s="102"/>
      <c r="O134" s="102"/>
      <c r="P134" s="102"/>
    </row>
    <row r="135" spans="5:16" s="94" customFormat="1" ht="13.5">
      <c r="E135" s="102"/>
      <c r="F135" s="102"/>
      <c r="G135" s="102"/>
      <c r="H135" s="102"/>
      <c r="I135" s="102"/>
      <c r="J135" s="102"/>
      <c r="K135" s="102"/>
      <c r="L135" s="102"/>
      <c r="M135" s="102"/>
      <c r="N135" s="102"/>
      <c r="O135" s="102"/>
      <c r="P135" s="102"/>
    </row>
    <row r="136" spans="5:16" s="94" customFormat="1" ht="13.5">
      <c r="E136" s="102"/>
      <c r="F136" s="102"/>
      <c r="G136" s="102"/>
      <c r="H136" s="102"/>
      <c r="I136" s="102"/>
      <c r="J136" s="102"/>
      <c r="K136" s="102"/>
      <c r="L136" s="102"/>
      <c r="M136" s="102"/>
      <c r="N136" s="102"/>
      <c r="O136" s="102"/>
      <c r="P136" s="102"/>
    </row>
    <row r="137" spans="5:16" s="94" customFormat="1" ht="13.5">
      <c r="E137" s="102"/>
      <c r="F137" s="102"/>
      <c r="G137" s="102"/>
      <c r="H137" s="102"/>
      <c r="I137" s="102"/>
      <c r="J137" s="102"/>
      <c r="K137" s="102"/>
      <c r="L137" s="102"/>
      <c r="M137" s="102"/>
      <c r="N137" s="102"/>
      <c r="O137" s="102"/>
      <c r="P137" s="102"/>
    </row>
    <row r="138" spans="5:16" s="94" customFormat="1" ht="13.5">
      <c r="E138" s="102"/>
      <c r="F138" s="102"/>
      <c r="G138" s="102"/>
      <c r="H138" s="102"/>
      <c r="I138" s="102"/>
      <c r="J138" s="102"/>
      <c r="K138" s="102"/>
      <c r="L138" s="102"/>
      <c r="M138" s="102"/>
      <c r="N138" s="102"/>
      <c r="O138" s="102"/>
      <c r="P138" s="102"/>
    </row>
    <row r="139" spans="5:16" s="94" customFormat="1" ht="13.5">
      <c r="E139" s="102"/>
      <c r="F139" s="102"/>
      <c r="G139" s="102"/>
      <c r="H139" s="102"/>
      <c r="I139" s="102"/>
      <c r="J139" s="102"/>
      <c r="K139" s="102"/>
      <c r="L139" s="102"/>
      <c r="M139" s="102"/>
      <c r="N139" s="102"/>
      <c r="O139" s="102"/>
      <c r="P139" s="102"/>
    </row>
    <row r="140" spans="5:16" s="94" customFormat="1" ht="13.5">
      <c r="E140" s="102"/>
      <c r="F140" s="102"/>
      <c r="G140" s="102"/>
      <c r="H140" s="102"/>
      <c r="I140" s="102"/>
      <c r="J140" s="102"/>
      <c r="K140" s="102"/>
      <c r="L140" s="102"/>
      <c r="M140" s="102"/>
      <c r="N140" s="102"/>
      <c r="O140" s="102"/>
      <c r="P140" s="102"/>
    </row>
    <row r="141" spans="5:16" s="94" customFormat="1" ht="13.5">
      <c r="E141" s="102"/>
      <c r="F141" s="102"/>
      <c r="G141" s="102"/>
      <c r="H141" s="102"/>
      <c r="I141" s="102"/>
      <c r="J141" s="102"/>
      <c r="K141" s="102"/>
      <c r="L141" s="102"/>
      <c r="M141" s="102"/>
      <c r="N141" s="102"/>
      <c r="O141" s="102"/>
      <c r="P141" s="102"/>
    </row>
    <row r="142" spans="5:16" s="94" customFormat="1" ht="13.5">
      <c r="E142" s="102"/>
      <c r="F142" s="102"/>
      <c r="G142" s="102"/>
      <c r="H142" s="102"/>
      <c r="I142" s="102"/>
      <c r="J142" s="102"/>
      <c r="K142" s="102"/>
      <c r="L142" s="102"/>
      <c r="M142" s="102"/>
      <c r="N142" s="102"/>
      <c r="O142" s="102"/>
      <c r="P142" s="102"/>
    </row>
    <row r="143" spans="5:16" s="94" customFormat="1" ht="13.5">
      <c r="E143" s="102"/>
      <c r="F143" s="102"/>
      <c r="G143" s="102"/>
      <c r="H143" s="102"/>
      <c r="I143" s="102"/>
      <c r="J143" s="102"/>
      <c r="K143" s="102"/>
      <c r="L143" s="102"/>
      <c r="M143" s="102"/>
      <c r="N143" s="102"/>
      <c r="O143" s="102"/>
      <c r="P143" s="102"/>
    </row>
    <row r="144" spans="5:16" s="94" customFormat="1" ht="13.5">
      <c r="E144" s="102"/>
      <c r="F144" s="102"/>
      <c r="G144" s="102"/>
      <c r="H144" s="102"/>
      <c r="I144" s="102"/>
      <c r="J144" s="102"/>
      <c r="K144" s="102"/>
      <c r="L144" s="102"/>
      <c r="M144" s="102"/>
      <c r="N144" s="102"/>
      <c r="O144" s="102"/>
      <c r="P144" s="102"/>
    </row>
    <row r="145" spans="5:16" s="94" customFormat="1" ht="13.5">
      <c r="E145" s="102"/>
      <c r="F145" s="102"/>
      <c r="G145" s="102"/>
      <c r="H145" s="102"/>
      <c r="I145" s="102"/>
      <c r="J145" s="102"/>
      <c r="K145" s="102"/>
      <c r="L145" s="102"/>
      <c r="M145" s="102"/>
      <c r="N145" s="102"/>
      <c r="O145" s="102"/>
      <c r="P145" s="102"/>
    </row>
    <row r="146" spans="5:16" s="94" customFormat="1" ht="13.5">
      <c r="E146" s="102"/>
      <c r="F146" s="102"/>
      <c r="G146" s="102"/>
      <c r="H146" s="102"/>
      <c r="I146" s="102"/>
      <c r="J146" s="102"/>
      <c r="K146" s="102"/>
      <c r="L146" s="102"/>
      <c r="M146" s="102"/>
      <c r="N146" s="102"/>
      <c r="O146" s="102"/>
      <c r="P146" s="102"/>
    </row>
    <row r="147" spans="5:16" s="94" customFormat="1" ht="13.5">
      <c r="E147" s="102"/>
      <c r="F147" s="102"/>
      <c r="G147" s="102"/>
      <c r="H147" s="102"/>
      <c r="I147" s="102"/>
      <c r="J147" s="102"/>
      <c r="K147" s="102"/>
      <c r="L147" s="102"/>
      <c r="M147" s="102"/>
      <c r="N147" s="102"/>
      <c r="O147" s="102"/>
      <c r="P147" s="102"/>
    </row>
    <row r="148" spans="5:16" s="94" customFormat="1" ht="13.5">
      <c r="E148" s="102"/>
      <c r="F148" s="102"/>
      <c r="G148" s="102"/>
      <c r="H148" s="102"/>
      <c r="I148" s="102"/>
      <c r="J148" s="102"/>
      <c r="K148" s="102"/>
      <c r="L148" s="102"/>
      <c r="M148" s="102"/>
      <c r="N148" s="102"/>
      <c r="O148" s="102"/>
      <c r="P148" s="102"/>
    </row>
    <row r="149" spans="5:16" s="94" customFormat="1" ht="13.5">
      <c r="E149" s="102"/>
      <c r="F149" s="102"/>
      <c r="G149" s="102"/>
      <c r="H149" s="102"/>
      <c r="I149" s="102"/>
      <c r="J149" s="102"/>
      <c r="K149" s="102"/>
      <c r="L149" s="102"/>
      <c r="M149" s="102"/>
      <c r="N149" s="102"/>
      <c r="O149" s="102"/>
      <c r="P149" s="102"/>
    </row>
    <row r="150" spans="5:16" s="94" customFormat="1" ht="13.5">
      <c r="E150" s="102"/>
      <c r="F150" s="102"/>
      <c r="G150" s="102"/>
      <c r="H150" s="102"/>
      <c r="I150" s="102"/>
      <c r="J150" s="102"/>
      <c r="K150" s="102"/>
      <c r="L150" s="102"/>
      <c r="M150" s="102"/>
      <c r="N150" s="102"/>
      <c r="O150" s="102"/>
      <c r="P150" s="102"/>
    </row>
    <row r="151" spans="5:16" s="94" customFormat="1" ht="13.5">
      <c r="E151" s="102"/>
      <c r="F151" s="102"/>
      <c r="G151" s="102"/>
      <c r="H151" s="102"/>
      <c r="I151" s="102"/>
      <c r="J151" s="102"/>
      <c r="K151" s="102"/>
      <c r="L151" s="102"/>
      <c r="M151" s="102"/>
      <c r="N151" s="102"/>
      <c r="O151" s="102"/>
      <c r="P151" s="102"/>
    </row>
    <row r="152" spans="5:16" s="94" customFormat="1" ht="13.5">
      <c r="E152" s="102"/>
      <c r="F152" s="102"/>
      <c r="G152" s="102"/>
      <c r="H152" s="102"/>
      <c r="I152" s="102"/>
      <c r="J152" s="102"/>
      <c r="K152" s="102"/>
      <c r="L152" s="102"/>
      <c r="M152" s="102"/>
      <c r="N152" s="102"/>
      <c r="O152" s="102"/>
      <c r="P152" s="102"/>
    </row>
    <row r="153" spans="5:16" s="94" customFormat="1" ht="13.5">
      <c r="E153" s="102"/>
      <c r="F153" s="102"/>
      <c r="G153" s="102"/>
      <c r="H153" s="102"/>
      <c r="I153" s="102"/>
      <c r="J153" s="102"/>
      <c r="K153" s="102"/>
      <c r="L153" s="102"/>
      <c r="M153" s="102"/>
      <c r="N153" s="102"/>
      <c r="O153" s="102"/>
      <c r="P153" s="102"/>
    </row>
    <row r="154" spans="5:16" s="94" customFormat="1" ht="13.5">
      <c r="E154" s="102"/>
      <c r="F154" s="102"/>
      <c r="G154" s="102"/>
      <c r="H154" s="102"/>
      <c r="I154" s="102"/>
      <c r="J154" s="102"/>
      <c r="K154" s="102"/>
      <c r="L154" s="102"/>
      <c r="M154" s="102"/>
      <c r="N154" s="102"/>
      <c r="O154" s="102"/>
      <c r="P154" s="102"/>
    </row>
    <row r="155" spans="5:16" s="94" customFormat="1" ht="13.5">
      <c r="E155" s="102"/>
      <c r="F155" s="102"/>
      <c r="G155" s="102"/>
      <c r="H155" s="102"/>
      <c r="I155" s="102"/>
      <c r="J155" s="102"/>
      <c r="K155" s="102"/>
      <c r="L155" s="102"/>
      <c r="M155" s="102"/>
      <c r="N155" s="102"/>
      <c r="O155" s="102"/>
      <c r="P155" s="102"/>
    </row>
    <row r="156" spans="5:16" s="94" customFormat="1" ht="13.5">
      <c r="E156" s="102"/>
      <c r="F156" s="102"/>
      <c r="G156" s="102"/>
      <c r="H156" s="102"/>
      <c r="I156" s="102"/>
      <c r="J156" s="102"/>
      <c r="K156" s="102"/>
      <c r="L156" s="102"/>
      <c r="M156" s="102"/>
      <c r="N156" s="102"/>
      <c r="O156" s="102"/>
      <c r="P156" s="102"/>
    </row>
    <row r="157" spans="5:16" s="94" customFormat="1" ht="13.5">
      <c r="E157" s="102"/>
      <c r="F157" s="102"/>
      <c r="G157" s="102"/>
      <c r="H157" s="102"/>
      <c r="I157" s="102"/>
      <c r="J157" s="102"/>
      <c r="K157" s="102"/>
      <c r="L157" s="102"/>
      <c r="M157" s="102"/>
      <c r="N157" s="102"/>
      <c r="O157" s="102"/>
      <c r="P157" s="102"/>
    </row>
    <row r="158" spans="5:16" s="94" customFormat="1" ht="13.5">
      <c r="E158" s="102"/>
      <c r="F158" s="102"/>
      <c r="G158" s="102"/>
      <c r="H158" s="102"/>
      <c r="I158" s="102"/>
      <c r="J158" s="102"/>
      <c r="K158" s="102"/>
      <c r="L158" s="102"/>
      <c r="M158" s="102"/>
      <c r="N158" s="102"/>
      <c r="O158" s="102"/>
      <c r="P158" s="102"/>
    </row>
    <row r="159" spans="5:16" s="94" customFormat="1" ht="13.5">
      <c r="E159" s="102"/>
      <c r="F159" s="102"/>
      <c r="G159" s="102"/>
      <c r="H159" s="102"/>
      <c r="I159" s="102"/>
      <c r="J159" s="102"/>
      <c r="K159" s="102"/>
      <c r="L159" s="102"/>
      <c r="M159" s="102"/>
      <c r="N159" s="102"/>
      <c r="O159" s="102"/>
      <c r="P159" s="102"/>
    </row>
    <row r="160" spans="5:16" s="94" customFormat="1" ht="13.5">
      <c r="E160" s="102"/>
      <c r="F160" s="102"/>
      <c r="G160" s="102"/>
      <c r="H160" s="102"/>
      <c r="I160" s="102"/>
      <c r="J160" s="102"/>
      <c r="K160" s="102"/>
      <c r="L160" s="102"/>
      <c r="M160" s="102"/>
      <c r="N160" s="102"/>
      <c r="O160" s="102"/>
      <c r="P160" s="102"/>
    </row>
    <row r="161" spans="5:16" s="94" customFormat="1" ht="13.5">
      <c r="E161" s="102"/>
      <c r="F161" s="102"/>
      <c r="G161" s="102"/>
      <c r="H161" s="102"/>
      <c r="I161" s="102"/>
      <c r="J161" s="102"/>
      <c r="K161" s="102"/>
      <c r="L161" s="102"/>
      <c r="M161" s="102"/>
      <c r="N161" s="102"/>
      <c r="O161" s="102"/>
      <c r="P161" s="102"/>
    </row>
    <row r="162" spans="5:16" s="94" customFormat="1" ht="13.5">
      <c r="E162" s="102"/>
      <c r="F162" s="102"/>
      <c r="G162" s="102"/>
      <c r="H162" s="102"/>
      <c r="I162" s="102"/>
      <c r="J162" s="102"/>
      <c r="K162" s="102"/>
      <c r="L162" s="102"/>
      <c r="M162" s="102"/>
      <c r="N162" s="102"/>
      <c r="O162" s="102"/>
      <c r="P162" s="102"/>
    </row>
    <row r="163" spans="5:16" s="94" customFormat="1" ht="13.5">
      <c r="E163" s="102"/>
      <c r="F163" s="102"/>
      <c r="G163" s="102"/>
      <c r="H163" s="102"/>
      <c r="I163" s="102"/>
      <c r="J163" s="102"/>
      <c r="K163" s="102"/>
      <c r="L163" s="102"/>
      <c r="M163" s="102"/>
      <c r="N163" s="102"/>
      <c r="O163" s="102"/>
      <c r="P163" s="102"/>
    </row>
    <row r="164" spans="5:16" s="94" customFormat="1" ht="13.5">
      <c r="E164" s="102"/>
      <c r="F164" s="102"/>
      <c r="G164" s="102"/>
      <c r="H164" s="102"/>
      <c r="I164" s="102"/>
      <c r="J164" s="102"/>
      <c r="K164" s="102"/>
      <c r="L164" s="102"/>
      <c r="M164" s="102"/>
      <c r="N164" s="102"/>
      <c r="O164" s="102"/>
      <c r="P164" s="102"/>
    </row>
    <row r="165" spans="5:16" s="94" customFormat="1" ht="13.5">
      <c r="E165" s="102"/>
      <c r="F165" s="102"/>
      <c r="G165" s="102"/>
      <c r="H165" s="102"/>
      <c r="I165" s="102"/>
      <c r="J165" s="102"/>
      <c r="K165" s="102"/>
      <c r="L165" s="102"/>
      <c r="M165" s="102"/>
      <c r="N165" s="102"/>
      <c r="O165" s="102"/>
      <c r="P165" s="102"/>
    </row>
    <row r="166" spans="5:16" s="94" customFormat="1" ht="13.5">
      <c r="E166" s="102"/>
      <c r="F166" s="102"/>
      <c r="G166" s="102"/>
      <c r="H166" s="102"/>
      <c r="I166" s="102"/>
      <c r="J166" s="102"/>
      <c r="K166" s="102"/>
      <c r="L166" s="102"/>
      <c r="M166" s="102"/>
      <c r="N166" s="102"/>
      <c r="O166" s="102"/>
      <c r="P166" s="102"/>
    </row>
    <row r="167" spans="5:16" s="94" customFormat="1" ht="13.5">
      <c r="E167" s="102"/>
      <c r="F167" s="102"/>
      <c r="G167" s="102"/>
      <c r="H167" s="102"/>
      <c r="I167" s="102"/>
      <c r="J167" s="102"/>
      <c r="K167" s="102"/>
      <c r="L167" s="102"/>
      <c r="M167" s="102"/>
      <c r="N167" s="102"/>
      <c r="O167" s="102"/>
      <c r="P167" s="102"/>
    </row>
    <row r="168" spans="5:16" s="94" customFormat="1" ht="13.5">
      <c r="E168" s="102"/>
      <c r="F168" s="102"/>
      <c r="G168" s="102"/>
      <c r="H168" s="102"/>
      <c r="I168" s="102"/>
      <c r="J168" s="102"/>
      <c r="K168" s="102"/>
      <c r="L168" s="102"/>
      <c r="M168" s="102"/>
      <c r="N168" s="102"/>
      <c r="O168" s="102"/>
      <c r="P168" s="102"/>
    </row>
    <row r="169" spans="5:16" s="94" customFormat="1" ht="13.5">
      <c r="E169" s="102"/>
      <c r="F169" s="102"/>
      <c r="G169" s="102"/>
      <c r="H169" s="102"/>
      <c r="I169" s="102"/>
      <c r="J169" s="102"/>
      <c r="K169" s="102"/>
      <c r="L169" s="102"/>
      <c r="M169" s="102"/>
      <c r="N169" s="102"/>
      <c r="O169" s="102"/>
      <c r="P169" s="102"/>
    </row>
    <row r="170" spans="5:16" s="94" customFormat="1" ht="13.5">
      <c r="E170" s="102"/>
      <c r="F170" s="102"/>
      <c r="G170" s="102"/>
      <c r="H170" s="102"/>
      <c r="I170" s="102"/>
      <c r="J170" s="102"/>
      <c r="K170" s="102"/>
      <c r="L170" s="102"/>
      <c r="M170" s="102"/>
      <c r="N170" s="102"/>
      <c r="O170" s="102"/>
      <c r="P170" s="102"/>
    </row>
    <row r="171" spans="5:16" s="94" customFormat="1" ht="13.5">
      <c r="E171" s="102"/>
      <c r="F171" s="102"/>
      <c r="G171" s="102"/>
      <c r="H171" s="102"/>
      <c r="I171" s="102"/>
      <c r="J171" s="102"/>
      <c r="K171" s="102"/>
      <c r="L171" s="102"/>
      <c r="M171" s="102"/>
      <c r="N171" s="102"/>
      <c r="O171" s="102"/>
      <c r="P171" s="102"/>
    </row>
    <row r="172" spans="5:16" s="94" customFormat="1" ht="13.5">
      <c r="E172" s="102"/>
      <c r="F172" s="102"/>
      <c r="G172" s="102"/>
      <c r="H172" s="102"/>
      <c r="I172" s="102"/>
      <c r="J172" s="102"/>
      <c r="K172" s="102"/>
      <c r="L172" s="102"/>
      <c r="M172" s="102"/>
      <c r="N172" s="102"/>
      <c r="O172" s="102"/>
      <c r="P172" s="102"/>
    </row>
    <row r="173" spans="5:16" s="94" customFormat="1" ht="13.5">
      <c r="E173" s="102"/>
      <c r="F173" s="102"/>
      <c r="G173" s="102"/>
      <c r="H173" s="102"/>
      <c r="I173" s="102"/>
      <c r="J173" s="102"/>
      <c r="K173" s="102"/>
      <c r="L173" s="102"/>
      <c r="M173" s="102"/>
      <c r="N173" s="102"/>
      <c r="O173" s="102"/>
      <c r="P173" s="102"/>
    </row>
    <row r="174" spans="5:16" s="94" customFormat="1" ht="13.5">
      <c r="E174" s="102"/>
      <c r="F174" s="102"/>
      <c r="G174" s="102"/>
      <c r="H174" s="102"/>
      <c r="I174" s="102"/>
      <c r="J174" s="102"/>
      <c r="K174" s="102"/>
      <c r="L174" s="102"/>
      <c r="M174" s="102"/>
      <c r="N174" s="102"/>
      <c r="O174" s="102"/>
      <c r="P174" s="102"/>
    </row>
    <row r="175" spans="5:16" s="94" customFormat="1" ht="13.5">
      <c r="E175" s="102"/>
      <c r="F175" s="102"/>
      <c r="G175" s="102"/>
      <c r="H175" s="102"/>
      <c r="I175" s="102"/>
      <c r="J175" s="102"/>
      <c r="K175" s="102"/>
      <c r="L175" s="102"/>
      <c r="M175" s="102"/>
      <c r="N175" s="102"/>
      <c r="O175" s="102"/>
      <c r="P175" s="102"/>
    </row>
    <row r="176" spans="5:16" s="94" customFormat="1" ht="13.5">
      <c r="E176" s="102"/>
      <c r="F176" s="102"/>
      <c r="G176" s="102"/>
      <c r="H176" s="102"/>
      <c r="I176" s="102"/>
      <c r="J176" s="102"/>
      <c r="K176" s="102"/>
      <c r="L176" s="102"/>
      <c r="M176" s="102"/>
      <c r="N176" s="102"/>
      <c r="O176" s="102"/>
      <c r="P176" s="102"/>
    </row>
    <row r="177" spans="5:16" s="94" customFormat="1" ht="13.5">
      <c r="E177" s="102"/>
      <c r="F177" s="102"/>
      <c r="G177" s="102"/>
      <c r="H177" s="102"/>
      <c r="I177" s="102"/>
      <c r="J177" s="102"/>
      <c r="K177" s="102"/>
      <c r="L177" s="102"/>
      <c r="M177" s="102"/>
      <c r="N177" s="102"/>
      <c r="O177" s="102"/>
      <c r="P177" s="102"/>
    </row>
    <row r="178" spans="5:16" s="94" customFormat="1" ht="13.5">
      <c r="E178" s="102"/>
      <c r="F178" s="102"/>
      <c r="G178" s="102"/>
      <c r="H178" s="102"/>
      <c r="I178" s="102"/>
      <c r="J178" s="102"/>
      <c r="K178" s="102"/>
      <c r="L178" s="102"/>
      <c r="M178" s="102"/>
      <c r="N178" s="102"/>
      <c r="O178" s="102"/>
      <c r="P178" s="102"/>
    </row>
    <row r="179" spans="5:16" s="94" customFormat="1" ht="13.5">
      <c r="E179" s="102"/>
      <c r="F179" s="102"/>
      <c r="G179" s="102"/>
      <c r="H179" s="102"/>
      <c r="I179" s="102"/>
      <c r="J179" s="102"/>
      <c r="K179" s="102"/>
      <c r="L179" s="102"/>
      <c r="M179" s="102"/>
      <c r="N179" s="102"/>
      <c r="O179" s="102"/>
      <c r="P179" s="102"/>
    </row>
    <row r="180" spans="5:16" s="94" customFormat="1" ht="13.5">
      <c r="E180" s="102"/>
      <c r="F180" s="102"/>
      <c r="G180" s="102"/>
      <c r="H180" s="102"/>
      <c r="I180" s="102"/>
      <c r="J180" s="102"/>
      <c r="K180" s="102"/>
      <c r="L180" s="102"/>
      <c r="M180" s="102"/>
      <c r="N180" s="102"/>
      <c r="O180" s="102"/>
      <c r="P180" s="102"/>
    </row>
    <row r="181" spans="5:16" s="94" customFormat="1" ht="13.5">
      <c r="E181" s="102"/>
      <c r="F181" s="102"/>
      <c r="G181" s="102"/>
      <c r="H181" s="102"/>
      <c r="I181" s="102"/>
      <c r="J181" s="102"/>
      <c r="K181" s="102"/>
      <c r="L181" s="102"/>
      <c r="M181" s="102"/>
      <c r="N181" s="102"/>
      <c r="O181" s="102"/>
      <c r="P181" s="102"/>
    </row>
    <row r="182" spans="5:16" s="94" customFormat="1" ht="13.5">
      <c r="E182" s="102"/>
      <c r="F182" s="102"/>
      <c r="G182" s="102"/>
      <c r="H182" s="102"/>
      <c r="I182" s="102"/>
      <c r="J182" s="102"/>
      <c r="K182" s="102"/>
      <c r="L182" s="102"/>
      <c r="M182" s="102"/>
      <c r="N182" s="102"/>
      <c r="O182" s="102"/>
      <c r="P182" s="102"/>
    </row>
    <row r="183" spans="5:16" s="94" customFormat="1" ht="13.5">
      <c r="E183" s="102"/>
      <c r="F183" s="102"/>
      <c r="G183" s="102"/>
      <c r="H183" s="102"/>
      <c r="I183" s="102"/>
      <c r="J183" s="102"/>
      <c r="K183" s="102"/>
      <c r="L183" s="102"/>
      <c r="M183" s="102"/>
      <c r="N183" s="102"/>
      <c r="O183" s="102"/>
      <c r="P183" s="102"/>
    </row>
    <row r="184" spans="5:16" s="94" customFormat="1" ht="13.5">
      <c r="E184" s="102"/>
      <c r="F184" s="102"/>
      <c r="G184" s="102"/>
      <c r="H184" s="102"/>
      <c r="I184" s="102"/>
      <c r="J184" s="102"/>
      <c r="K184" s="102"/>
      <c r="L184" s="102"/>
      <c r="M184" s="102"/>
      <c r="N184" s="102"/>
      <c r="O184" s="102"/>
      <c r="P184" s="102"/>
    </row>
    <row r="185" spans="5:16" s="94" customFormat="1" ht="13.5">
      <c r="E185" s="102"/>
      <c r="F185" s="102"/>
      <c r="G185" s="102"/>
      <c r="H185" s="102"/>
      <c r="I185" s="102"/>
      <c r="J185" s="102"/>
      <c r="K185" s="102"/>
      <c r="L185" s="102"/>
      <c r="M185" s="102"/>
      <c r="N185" s="102"/>
      <c r="O185" s="102"/>
      <c r="P185" s="102"/>
    </row>
    <row r="186" spans="5:16" s="94" customFormat="1" ht="13.5">
      <c r="E186" s="102"/>
      <c r="F186" s="102"/>
      <c r="G186" s="102"/>
      <c r="H186" s="102"/>
      <c r="I186" s="102"/>
      <c r="J186" s="102"/>
      <c r="K186" s="102"/>
      <c r="L186" s="102"/>
      <c r="M186" s="102"/>
      <c r="N186" s="102"/>
      <c r="O186" s="102"/>
      <c r="P186" s="102"/>
    </row>
    <row r="187" spans="5:16" s="94" customFormat="1" ht="13.5">
      <c r="E187" s="102"/>
      <c r="F187" s="102"/>
      <c r="G187" s="102"/>
      <c r="H187" s="102"/>
      <c r="I187" s="102"/>
      <c r="J187" s="102"/>
      <c r="K187" s="102"/>
      <c r="L187" s="102"/>
      <c r="M187" s="102"/>
      <c r="N187" s="102"/>
      <c r="O187" s="102"/>
      <c r="P187" s="102"/>
    </row>
    <row r="188" spans="5:16" s="94" customFormat="1" ht="13.5">
      <c r="E188" s="102"/>
      <c r="F188" s="102"/>
      <c r="G188" s="102"/>
      <c r="H188" s="102"/>
      <c r="I188" s="102"/>
      <c r="J188" s="102"/>
      <c r="K188" s="102"/>
      <c r="L188" s="102"/>
      <c r="M188" s="102"/>
      <c r="N188" s="102"/>
      <c r="O188" s="102"/>
      <c r="P188" s="102"/>
    </row>
    <row r="189" spans="5:16" s="94" customFormat="1" ht="13.5">
      <c r="E189" s="102"/>
      <c r="F189" s="102"/>
      <c r="G189" s="102"/>
      <c r="H189" s="102"/>
      <c r="I189" s="102"/>
      <c r="J189" s="102"/>
      <c r="K189" s="102"/>
      <c r="L189" s="102"/>
      <c r="M189" s="102"/>
      <c r="N189" s="102"/>
      <c r="O189" s="102"/>
      <c r="P189" s="102"/>
    </row>
    <row r="190" spans="5:16" s="94" customFormat="1" ht="13.5">
      <c r="E190" s="102"/>
      <c r="F190" s="102"/>
      <c r="G190" s="102"/>
      <c r="H190" s="102"/>
      <c r="I190" s="102"/>
      <c r="J190" s="102"/>
      <c r="K190" s="102"/>
      <c r="L190" s="102"/>
      <c r="M190" s="102"/>
      <c r="N190" s="102"/>
      <c r="O190" s="102"/>
      <c r="P190" s="102"/>
    </row>
    <row r="191" spans="5:16" s="94" customFormat="1" ht="13.5">
      <c r="E191" s="102"/>
      <c r="F191" s="102"/>
      <c r="G191" s="102"/>
      <c r="H191" s="102"/>
      <c r="I191" s="102"/>
      <c r="J191" s="102"/>
      <c r="K191" s="102"/>
      <c r="L191" s="102"/>
      <c r="M191" s="102"/>
      <c r="N191" s="102"/>
      <c r="O191" s="102"/>
      <c r="P191" s="102"/>
    </row>
    <row r="192" spans="5:16" s="94" customFormat="1" ht="13.5">
      <c r="E192" s="102"/>
      <c r="F192" s="102"/>
      <c r="G192" s="102"/>
      <c r="H192" s="102"/>
      <c r="I192" s="102"/>
      <c r="J192" s="102"/>
      <c r="K192" s="102"/>
      <c r="L192" s="102"/>
      <c r="M192" s="102"/>
      <c r="N192" s="102"/>
      <c r="O192" s="102"/>
      <c r="P192" s="102"/>
    </row>
    <row r="193" spans="5:16" s="94" customFormat="1" ht="13.5">
      <c r="E193" s="102"/>
      <c r="F193" s="102"/>
      <c r="G193" s="102"/>
      <c r="H193" s="102"/>
      <c r="I193" s="102"/>
      <c r="J193" s="102"/>
      <c r="K193" s="102"/>
      <c r="L193" s="102"/>
      <c r="M193" s="102"/>
      <c r="N193" s="102"/>
      <c r="O193" s="102"/>
      <c r="P193" s="102"/>
    </row>
    <row r="194" spans="5:16" s="94" customFormat="1" ht="13.5">
      <c r="E194" s="102"/>
      <c r="F194" s="102"/>
      <c r="G194" s="102"/>
      <c r="H194" s="102"/>
      <c r="I194" s="102"/>
      <c r="J194" s="102"/>
      <c r="K194" s="102"/>
      <c r="L194" s="102"/>
      <c r="M194" s="102"/>
      <c r="N194" s="102"/>
      <c r="O194" s="102"/>
      <c r="P194" s="102"/>
    </row>
    <row r="195" spans="5:16" s="94" customFormat="1" ht="13.5">
      <c r="E195" s="102"/>
      <c r="F195" s="102"/>
      <c r="G195" s="102"/>
      <c r="H195" s="102"/>
      <c r="I195" s="102"/>
      <c r="J195" s="102"/>
      <c r="K195" s="102"/>
      <c r="L195" s="102"/>
      <c r="M195" s="102"/>
      <c r="N195" s="102"/>
      <c r="O195" s="102"/>
      <c r="P195" s="102"/>
    </row>
    <row r="196" spans="5:16" s="94" customFormat="1" ht="13.5">
      <c r="E196" s="102"/>
      <c r="F196" s="102"/>
      <c r="G196" s="102"/>
      <c r="H196" s="102"/>
      <c r="I196" s="102"/>
      <c r="J196" s="102"/>
      <c r="K196" s="102"/>
      <c r="L196" s="102"/>
      <c r="M196" s="102"/>
      <c r="N196" s="102"/>
      <c r="O196" s="102"/>
      <c r="P196" s="102"/>
    </row>
    <row r="197" spans="5:16" s="94" customFormat="1" ht="13.5">
      <c r="E197" s="102"/>
      <c r="F197" s="102"/>
      <c r="G197" s="102"/>
      <c r="H197" s="102"/>
      <c r="I197" s="102"/>
      <c r="J197" s="102"/>
      <c r="K197" s="102"/>
      <c r="L197" s="102"/>
      <c r="M197" s="102"/>
      <c r="N197" s="102"/>
      <c r="O197" s="102"/>
      <c r="P197" s="102"/>
    </row>
    <row r="198" spans="5:16" s="94" customFormat="1" ht="13.5">
      <c r="E198" s="102"/>
      <c r="F198" s="102"/>
      <c r="G198" s="102"/>
      <c r="H198" s="102"/>
      <c r="I198" s="102"/>
      <c r="J198" s="102"/>
      <c r="K198" s="102"/>
      <c r="L198" s="102"/>
      <c r="M198" s="102"/>
      <c r="N198" s="102"/>
      <c r="O198" s="102"/>
      <c r="P198" s="102"/>
    </row>
    <row r="199" spans="5:16" s="94" customFormat="1" ht="13.5">
      <c r="E199" s="102"/>
      <c r="F199" s="102"/>
      <c r="G199" s="102"/>
      <c r="H199" s="102"/>
      <c r="I199" s="102"/>
      <c r="J199" s="102"/>
      <c r="K199" s="102"/>
      <c r="L199" s="102"/>
      <c r="M199" s="102"/>
      <c r="N199" s="102"/>
      <c r="O199" s="102"/>
      <c r="P199" s="102"/>
    </row>
    <row r="200" spans="5:16" s="94" customFormat="1" ht="13.5">
      <c r="E200" s="102"/>
      <c r="F200" s="102"/>
      <c r="G200" s="102"/>
      <c r="H200" s="102"/>
      <c r="I200" s="102"/>
      <c r="J200" s="102"/>
      <c r="K200" s="102"/>
      <c r="L200" s="102"/>
      <c r="M200" s="102"/>
      <c r="N200" s="102"/>
      <c r="O200" s="102"/>
      <c r="P200" s="102"/>
    </row>
    <row r="201" spans="5:16" s="94" customFormat="1" ht="13.5">
      <c r="E201" s="102"/>
      <c r="F201" s="102"/>
      <c r="G201" s="102"/>
      <c r="H201" s="102"/>
      <c r="I201" s="102"/>
      <c r="J201" s="102"/>
      <c r="K201" s="102"/>
      <c r="L201" s="102"/>
      <c r="M201" s="102"/>
      <c r="N201" s="102"/>
      <c r="O201" s="102"/>
      <c r="P201" s="102"/>
    </row>
    <row r="202" spans="5:16" s="94" customFormat="1" ht="13.5">
      <c r="E202" s="102"/>
      <c r="F202" s="102"/>
      <c r="G202" s="102"/>
      <c r="H202" s="102"/>
      <c r="I202" s="102"/>
      <c r="J202" s="102"/>
      <c r="K202" s="102"/>
      <c r="L202" s="102"/>
      <c r="M202" s="102"/>
      <c r="N202" s="102"/>
      <c r="O202" s="102"/>
      <c r="P202" s="102"/>
    </row>
    <row r="203" spans="5:16" s="94" customFormat="1" ht="13.5">
      <c r="E203" s="102"/>
      <c r="F203" s="102"/>
      <c r="G203" s="102"/>
      <c r="H203" s="102"/>
      <c r="I203" s="102"/>
      <c r="J203" s="102"/>
      <c r="K203" s="102"/>
      <c r="L203" s="102"/>
      <c r="M203" s="102"/>
      <c r="N203" s="102"/>
      <c r="O203" s="102"/>
      <c r="P203" s="102"/>
    </row>
    <row r="204" spans="5:16" s="94" customFormat="1" ht="13.5">
      <c r="E204" s="102"/>
      <c r="F204" s="102"/>
      <c r="G204" s="102"/>
      <c r="H204" s="102"/>
      <c r="I204" s="102"/>
      <c r="J204" s="102"/>
      <c r="K204" s="102"/>
      <c r="L204" s="102"/>
      <c r="M204" s="102"/>
      <c r="N204" s="102"/>
      <c r="O204" s="102"/>
      <c r="P204" s="102"/>
    </row>
    <row r="205" spans="5:16" s="94" customFormat="1" ht="13.5">
      <c r="E205" s="102"/>
      <c r="F205" s="102"/>
      <c r="G205" s="102"/>
      <c r="H205" s="102"/>
      <c r="I205" s="102"/>
      <c r="J205" s="102"/>
      <c r="K205" s="102"/>
      <c r="L205" s="102"/>
      <c r="M205" s="102"/>
      <c r="N205" s="102"/>
      <c r="O205" s="102"/>
      <c r="P205" s="102"/>
    </row>
    <row r="206" spans="5:16" s="94" customFormat="1" ht="13.5">
      <c r="E206" s="102"/>
      <c r="F206" s="102"/>
      <c r="G206" s="102"/>
      <c r="H206" s="102"/>
      <c r="I206" s="102"/>
      <c r="J206" s="102"/>
      <c r="K206" s="102"/>
      <c r="L206" s="102"/>
      <c r="M206" s="102"/>
      <c r="N206" s="102"/>
      <c r="O206" s="102"/>
      <c r="P206" s="102"/>
    </row>
    <row r="207" spans="5:16" s="94" customFormat="1" ht="13.5">
      <c r="E207" s="102"/>
      <c r="F207" s="102"/>
      <c r="G207" s="102"/>
      <c r="H207" s="102"/>
      <c r="I207" s="102"/>
      <c r="J207" s="102"/>
      <c r="K207" s="102"/>
      <c r="L207" s="102"/>
      <c r="M207" s="102"/>
      <c r="N207" s="102"/>
      <c r="O207" s="102"/>
      <c r="P207" s="102"/>
    </row>
    <row r="208" spans="5:16" s="94" customFormat="1" ht="13.5">
      <c r="E208" s="102"/>
      <c r="F208" s="102"/>
      <c r="G208" s="102"/>
      <c r="H208" s="102"/>
      <c r="I208" s="102"/>
      <c r="J208" s="102"/>
      <c r="K208" s="102"/>
      <c r="L208" s="102"/>
      <c r="M208" s="102"/>
      <c r="N208" s="102"/>
      <c r="O208" s="102"/>
      <c r="P208" s="102"/>
    </row>
    <row r="209" spans="5:16" s="94" customFormat="1" ht="13.5">
      <c r="E209" s="102"/>
      <c r="F209" s="102"/>
      <c r="G209" s="102"/>
      <c r="H209" s="102"/>
      <c r="I209" s="102"/>
      <c r="J209" s="102"/>
      <c r="K209" s="102"/>
      <c r="L209" s="102"/>
      <c r="M209" s="102"/>
      <c r="N209" s="102"/>
      <c r="O209" s="102"/>
      <c r="P209" s="102"/>
    </row>
    <row r="210" spans="5:16" s="94" customFormat="1" ht="13.5">
      <c r="E210" s="102"/>
      <c r="F210" s="102"/>
      <c r="G210" s="102"/>
      <c r="H210" s="102"/>
      <c r="I210" s="102"/>
      <c r="J210" s="102"/>
      <c r="K210" s="102"/>
      <c r="L210" s="102"/>
      <c r="M210" s="102"/>
      <c r="N210" s="102"/>
      <c r="O210" s="102"/>
      <c r="P210" s="102"/>
    </row>
    <row r="211" spans="5:16" s="94" customFormat="1" ht="13.5">
      <c r="E211" s="102"/>
      <c r="F211" s="102"/>
      <c r="G211" s="102"/>
      <c r="H211" s="102"/>
      <c r="I211" s="102"/>
      <c r="J211" s="102"/>
      <c r="K211" s="102"/>
      <c r="L211" s="102"/>
      <c r="M211" s="102"/>
      <c r="N211" s="102"/>
      <c r="O211" s="102"/>
      <c r="P211" s="102"/>
    </row>
    <row r="212" spans="5:16" s="94" customFormat="1" ht="13.5">
      <c r="E212" s="102"/>
      <c r="F212" s="102"/>
      <c r="G212" s="102"/>
      <c r="H212" s="102"/>
      <c r="I212" s="102"/>
      <c r="J212" s="102"/>
      <c r="K212" s="102"/>
      <c r="L212" s="102"/>
      <c r="M212" s="102"/>
      <c r="N212" s="102"/>
      <c r="O212" s="102"/>
      <c r="P212" s="102"/>
    </row>
    <row r="213" spans="5:16" s="94" customFormat="1" ht="13.5">
      <c r="E213" s="102"/>
      <c r="F213" s="102"/>
      <c r="G213" s="102"/>
      <c r="H213" s="102"/>
      <c r="I213" s="102"/>
      <c r="J213" s="102"/>
      <c r="K213" s="102"/>
      <c r="L213" s="102"/>
      <c r="M213" s="102"/>
      <c r="N213" s="102"/>
      <c r="O213" s="102"/>
      <c r="P213" s="102"/>
    </row>
    <row r="214" spans="5:16" s="94" customFormat="1" ht="13.5">
      <c r="E214" s="102"/>
      <c r="F214" s="102"/>
      <c r="G214" s="102"/>
      <c r="H214" s="102"/>
      <c r="I214" s="102"/>
      <c r="J214" s="102"/>
      <c r="K214" s="102"/>
      <c r="L214" s="102"/>
      <c r="M214" s="102"/>
      <c r="N214" s="102"/>
      <c r="O214" s="102"/>
      <c r="P214" s="102"/>
    </row>
    <row r="215" spans="5:16" s="94" customFormat="1" ht="13.5">
      <c r="E215" s="102"/>
      <c r="F215" s="102"/>
      <c r="G215" s="102"/>
      <c r="H215" s="102"/>
      <c r="I215" s="102"/>
      <c r="J215" s="102"/>
      <c r="K215" s="102"/>
      <c r="L215" s="102"/>
      <c r="M215" s="102"/>
      <c r="N215" s="102"/>
      <c r="O215" s="102"/>
      <c r="P215" s="102"/>
    </row>
    <row r="216" spans="5:16" s="94" customFormat="1" ht="13.5">
      <c r="E216" s="102"/>
      <c r="F216" s="102"/>
      <c r="G216" s="102"/>
      <c r="H216" s="102"/>
      <c r="I216" s="102"/>
      <c r="J216" s="102"/>
      <c r="K216" s="102"/>
      <c r="L216" s="102"/>
      <c r="M216" s="102"/>
      <c r="N216" s="102"/>
      <c r="O216" s="102"/>
      <c r="P216" s="102"/>
    </row>
    <row r="217" spans="5:16" s="94" customFormat="1" ht="13.5">
      <c r="E217" s="102"/>
      <c r="F217" s="102"/>
      <c r="G217" s="102"/>
      <c r="H217" s="102"/>
      <c r="I217" s="102"/>
      <c r="J217" s="102"/>
      <c r="K217" s="102"/>
      <c r="L217" s="102"/>
      <c r="M217" s="102"/>
      <c r="N217" s="102"/>
      <c r="O217" s="102"/>
      <c r="P217" s="102"/>
    </row>
    <row r="218" spans="5:16" s="94" customFormat="1" ht="13.5">
      <c r="E218" s="102"/>
      <c r="F218" s="102"/>
      <c r="G218" s="102"/>
      <c r="H218" s="102"/>
      <c r="I218" s="102"/>
      <c r="J218" s="102"/>
      <c r="K218" s="102"/>
      <c r="L218" s="102"/>
      <c r="M218" s="102"/>
      <c r="N218" s="102"/>
      <c r="O218" s="102"/>
      <c r="P218" s="102"/>
    </row>
    <row r="219" spans="5:16" s="94" customFormat="1" ht="13.5">
      <c r="E219" s="102"/>
      <c r="F219" s="102"/>
      <c r="G219" s="102"/>
      <c r="H219" s="102"/>
      <c r="I219" s="102"/>
      <c r="J219" s="102"/>
      <c r="K219" s="102"/>
      <c r="L219" s="102"/>
      <c r="M219" s="102"/>
      <c r="N219" s="102"/>
      <c r="O219" s="102"/>
      <c r="P219" s="102"/>
    </row>
    <row r="220" spans="5:16" s="94" customFormat="1" ht="13.5">
      <c r="E220" s="102"/>
      <c r="F220" s="102"/>
      <c r="G220" s="102"/>
      <c r="H220" s="102"/>
      <c r="I220" s="102"/>
      <c r="J220" s="102"/>
      <c r="K220" s="102"/>
      <c r="L220" s="102"/>
      <c r="M220" s="102"/>
      <c r="N220" s="102"/>
      <c r="O220" s="102"/>
      <c r="P220" s="102"/>
    </row>
    <row r="221" spans="5:16" s="94" customFormat="1" ht="13.5">
      <c r="E221" s="102"/>
      <c r="F221" s="102"/>
      <c r="G221" s="102"/>
      <c r="H221" s="102"/>
      <c r="I221" s="102"/>
      <c r="J221" s="102"/>
      <c r="K221" s="102"/>
      <c r="L221" s="102"/>
      <c r="M221" s="102"/>
      <c r="N221" s="102"/>
      <c r="O221" s="102"/>
      <c r="P221" s="102"/>
    </row>
    <row r="222" spans="5:16" s="94" customFormat="1" ht="13.5">
      <c r="E222" s="102"/>
      <c r="F222" s="102"/>
      <c r="G222" s="102"/>
      <c r="H222" s="102"/>
      <c r="I222" s="102"/>
      <c r="J222" s="102"/>
      <c r="K222" s="102"/>
      <c r="L222" s="102"/>
      <c r="M222" s="102"/>
      <c r="N222" s="102"/>
      <c r="O222" s="102"/>
      <c r="P222" s="102"/>
    </row>
    <row r="223" spans="5:16" s="94" customFormat="1" ht="13.5">
      <c r="E223" s="102"/>
      <c r="F223" s="102"/>
      <c r="G223" s="102"/>
      <c r="H223" s="102"/>
      <c r="I223" s="102"/>
      <c r="J223" s="102"/>
      <c r="K223" s="102"/>
      <c r="L223" s="102"/>
      <c r="M223" s="102"/>
      <c r="N223" s="102"/>
      <c r="O223" s="102"/>
      <c r="P223" s="102"/>
    </row>
    <row r="224" spans="5:16" s="94" customFormat="1" ht="13.5">
      <c r="E224" s="102"/>
      <c r="F224" s="102"/>
      <c r="G224" s="102"/>
      <c r="H224" s="102"/>
      <c r="I224" s="102"/>
      <c r="J224" s="102"/>
      <c r="K224" s="102"/>
      <c r="L224" s="102"/>
      <c r="M224" s="102"/>
      <c r="N224" s="102"/>
      <c r="O224" s="102"/>
      <c r="P224" s="102"/>
    </row>
    <row r="225" spans="5:16" s="94" customFormat="1" ht="13.5">
      <c r="E225" s="102"/>
      <c r="F225" s="102"/>
      <c r="G225" s="102"/>
      <c r="H225" s="102"/>
      <c r="I225" s="102"/>
      <c r="J225" s="102"/>
      <c r="K225" s="102"/>
      <c r="L225" s="102"/>
      <c r="M225" s="102"/>
      <c r="N225" s="102"/>
      <c r="O225" s="102"/>
      <c r="P225" s="102"/>
    </row>
    <row r="226" spans="5:16" s="94" customFormat="1" ht="13.5">
      <c r="E226" s="102"/>
      <c r="F226" s="102"/>
      <c r="G226" s="102"/>
      <c r="H226" s="102"/>
      <c r="I226" s="102"/>
      <c r="J226" s="102"/>
      <c r="K226" s="102"/>
      <c r="L226" s="102"/>
      <c r="M226" s="102"/>
      <c r="N226" s="102"/>
      <c r="O226" s="102"/>
      <c r="P226" s="102"/>
    </row>
    <row r="227" spans="5:16" s="94" customFormat="1" ht="13.5">
      <c r="E227" s="102"/>
      <c r="F227" s="102"/>
      <c r="G227" s="102"/>
      <c r="H227" s="102"/>
      <c r="I227" s="102"/>
      <c r="J227" s="102"/>
      <c r="K227" s="102"/>
      <c r="L227" s="102"/>
      <c r="M227" s="102"/>
      <c r="N227" s="102"/>
      <c r="O227" s="102"/>
      <c r="P227" s="102"/>
    </row>
    <row r="228" spans="5:16" s="94" customFormat="1" ht="13.5">
      <c r="E228" s="102"/>
      <c r="F228" s="102"/>
      <c r="G228" s="102"/>
      <c r="H228" s="102"/>
      <c r="I228" s="102"/>
      <c r="J228" s="102"/>
      <c r="K228" s="102"/>
      <c r="L228" s="102"/>
      <c r="M228" s="102"/>
      <c r="N228" s="102"/>
      <c r="O228" s="102"/>
      <c r="P228" s="102"/>
    </row>
    <row r="229" spans="5:16" s="94" customFormat="1" ht="13.5">
      <c r="E229" s="102"/>
      <c r="F229" s="102"/>
      <c r="G229" s="102"/>
      <c r="H229" s="102"/>
      <c r="I229" s="102"/>
      <c r="J229" s="102"/>
      <c r="K229" s="102"/>
      <c r="L229" s="102"/>
      <c r="M229" s="102"/>
      <c r="N229" s="102"/>
      <c r="O229" s="102"/>
      <c r="P229" s="102"/>
    </row>
    <row r="230" spans="5:16" s="94" customFormat="1" ht="13.5">
      <c r="E230" s="102"/>
      <c r="F230" s="102"/>
      <c r="G230" s="102"/>
      <c r="H230" s="102"/>
      <c r="I230" s="102"/>
      <c r="J230" s="102"/>
      <c r="K230" s="102"/>
      <c r="L230" s="102"/>
      <c r="M230" s="102"/>
      <c r="N230" s="102"/>
      <c r="O230" s="102"/>
      <c r="P230" s="102"/>
    </row>
    <row r="231" spans="5:16" s="94" customFormat="1" ht="13.5">
      <c r="E231" s="102"/>
      <c r="F231" s="102"/>
      <c r="G231" s="102"/>
      <c r="H231" s="102"/>
      <c r="I231" s="102"/>
      <c r="J231" s="102"/>
      <c r="K231" s="102"/>
      <c r="L231" s="102"/>
      <c r="M231" s="102"/>
      <c r="N231" s="102"/>
      <c r="O231" s="102"/>
      <c r="P231" s="102"/>
    </row>
    <row r="232" spans="5:16" s="94" customFormat="1" ht="13.5">
      <c r="E232" s="102"/>
      <c r="F232" s="102"/>
      <c r="G232" s="102"/>
      <c r="H232" s="102"/>
      <c r="I232" s="102"/>
      <c r="J232" s="102"/>
      <c r="K232" s="102"/>
      <c r="L232" s="102"/>
      <c r="M232" s="102"/>
      <c r="N232" s="102"/>
      <c r="O232" s="102"/>
      <c r="P232" s="102"/>
    </row>
    <row r="233" spans="5:16" s="94" customFormat="1" ht="13.5">
      <c r="E233" s="102"/>
      <c r="F233" s="102"/>
      <c r="G233" s="102"/>
      <c r="H233" s="102"/>
      <c r="I233" s="102"/>
      <c r="J233" s="102"/>
      <c r="K233" s="102"/>
      <c r="L233" s="102"/>
      <c r="M233" s="102"/>
      <c r="N233" s="102"/>
      <c r="O233" s="102"/>
      <c r="P233" s="102"/>
    </row>
    <row r="234" spans="5:16" s="94" customFormat="1" ht="13.5">
      <c r="E234" s="102"/>
      <c r="F234" s="102"/>
      <c r="G234" s="102"/>
      <c r="H234" s="102"/>
      <c r="I234" s="102"/>
      <c r="J234" s="102"/>
      <c r="K234" s="102"/>
      <c r="L234" s="102"/>
      <c r="M234" s="102"/>
      <c r="N234" s="102"/>
      <c r="O234" s="102"/>
      <c r="P234" s="102"/>
    </row>
    <row r="235" spans="5:16" s="94" customFormat="1" ht="13.5">
      <c r="E235" s="102"/>
      <c r="F235" s="102"/>
      <c r="G235" s="102"/>
      <c r="H235" s="102"/>
      <c r="I235" s="102"/>
      <c r="J235" s="102"/>
      <c r="K235" s="102"/>
      <c r="L235" s="102"/>
      <c r="M235" s="102"/>
      <c r="N235" s="102"/>
      <c r="O235" s="102"/>
      <c r="P235" s="102"/>
    </row>
    <row r="236" spans="5:16" s="94" customFormat="1" ht="13.5">
      <c r="E236" s="102"/>
      <c r="F236" s="102"/>
      <c r="G236" s="102"/>
      <c r="H236" s="102"/>
      <c r="I236" s="102"/>
      <c r="J236" s="102"/>
      <c r="K236" s="102"/>
      <c r="L236" s="102"/>
      <c r="M236" s="102"/>
      <c r="N236" s="102"/>
      <c r="O236" s="102"/>
      <c r="P236" s="102"/>
    </row>
    <row r="237" spans="5:16" s="94" customFormat="1" ht="13.5">
      <c r="E237" s="102"/>
      <c r="F237" s="102"/>
      <c r="G237" s="102"/>
      <c r="H237" s="102"/>
      <c r="I237" s="102"/>
      <c r="J237" s="102"/>
      <c r="K237" s="102"/>
      <c r="L237" s="102"/>
      <c r="M237" s="102"/>
      <c r="N237" s="102"/>
      <c r="O237" s="102"/>
      <c r="P237" s="102"/>
    </row>
    <row r="238" spans="5:16" s="94" customFormat="1" ht="13.5">
      <c r="E238" s="102"/>
      <c r="F238" s="102"/>
      <c r="G238" s="102"/>
      <c r="H238" s="102"/>
      <c r="I238" s="102"/>
      <c r="J238" s="102"/>
      <c r="K238" s="102"/>
      <c r="L238" s="102"/>
      <c r="M238" s="102"/>
      <c r="N238" s="102"/>
      <c r="O238" s="102"/>
      <c r="P238" s="102"/>
    </row>
    <row r="239" spans="5:16" s="94" customFormat="1" ht="13.5">
      <c r="E239" s="102"/>
      <c r="F239" s="102"/>
      <c r="G239" s="102"/>
      <c r="H239" s="102"/>
      <c r="I239" s="102"/>
      <c r="J239" s="102"/>
      <c r="K239" s="102"/>
      <c r="L239" s="102"/>
      <c r="M239" s="102"/>
      <c r="N239" s="102"/>
      <c r="O239" s="102"/>
      <c r="P239" s="102"/>
    </row>
    <row r="240" spans="5:16" s="94" customFormat="1" ht="13.5">
      <c r="E240" s="102"/>
      <c r="F240" s="102"/>
      <c r="G240" s="102"/>
      <c r="H240" s="102"/>
      <c r="I240" s="102"/>
      <c r="J240" s="102"/>
      <c r="K240" s="102"/>
      <c r="L240" s="102"/>
      <c r="M240" s="102"/>
      <c r="N240" s="102"/>
      <c r="O240" s="102"/>
      <c r="P240" s="102"/>
    </row>
    <row r="241" spans="5:16" s="94" customFormat="1" ht="13.5">
      <c r="E241" s="102"/>
      <c r="F241" s="102"/>
      <c r="G241" s="102"/>
      <c r="H241" s="102"/>
      <c r="I241" s="102"/>
      <c r="J241" s="102"/>
      <c r="K241" s="102"/>
      <c r="L241" s="102"/>
      <c r="M241" s="102"/>
      <c r="N241" s="102"/>
      <c r="O241" s="102"/>
      <c r="P241" s="102"/>
    </row>
    <row r="242" spans="5:16" s="94" customFormat="1" ht="13.5">
      <c r="E242" s="102"/>
      <c r="F242" s="102"/>
      <c r="G242" s="102"/>
      <c r="H242" s="102"/>
      <c r="I242" s="102"/>
      <c r="J242" s="102"/>
      <c r="K242" s="102"/>
      <c r="L242" s="102"/>
      <c r="M242" s="102"/>
      <c r="N242" s="102"/>
      <c r="O242" s="102"/>
      <c r="P242" s="102"/>
    </row>
    <row r="243" spans="5:16" s="94" customFormat="1" ht="13.5">
      <c r="E243" s="102"/>
      <c r="F243" s="102"/>
      <c r="G243" s="102"/>
      <c r="H243" s="102"/>
      <c r="I243" s="102"/>
      <c r="J243" s="102"/>
      <c r="K243" s="102"/>
      <c r="L243" s="102"/>
      <c r="M243" s="102"/>
      <c r="N243" s="102"/>
      <c r="O243" s="102"/>
      <c r="P243" s="102"/>
    </row>
    <row r="244" spans="5:16" s="94" customFormat="1" ht="13.5">
      <c r="E244" s="102"/>
      <c r="F244" s="102"/>
      <c r="G244" s="102"/>
      <c r="H244" s="102"/>
      <c r="I244" s="102"/>
      <c r="J244" s="102"/>
      <c r="K244" s="102"/>
      <c r="L244" s="102"/>
      <c r="M244" s="102"/>
      <c r="N244" s="102"/>
      <c r="O244" s="102"/>
      <c r="P244" s="102"/>
    </row>
    <row r="245" spans="5:16" s="94" customFormat="1" ht="13.5">
      <c r="E245" s="102"/>
      <c r="F245" s="102"/>
      <c r="G245" s="102"/>
      <c r="H245" s="102"/>
      <c r="I245" s="102"/>
      <c r="J245" s="102"/>
      <c r="K245" s="102"/>
      <c r="L245" s="102"/>
      <c r="M245" s="102"/>
      <c r="N245" s="102"/>
      <c r="O245" s="102"/>
      <c r="P245" s="102"/>
    </row>
    <row r="246" spans="5:16" s="94" customFormat="1" ht="13.5">
      <c r="E246" s="102"/>
      <c r="F246" s="102"/>
      <c r="G246" s="102"/>
      <c r="H246" s="102"/>
      <c r="I246" s="102"/>
      <c r="J246" s="102"/>
      <c r="K246" s="102"/>
      <c r="L246" s="102"/>
      <c r="M246" s="102"/>
      <c r="N246" s="102"/>
      <c r="O246" s="102"/>
      <c r="P246" s="102"/>
    </row>
    <row r="247" spans="5:16" s="94" customFormat="1" ht="13.5">
      <c r="E247" s="102"/>
      <c r="F247" s="102"/>
      <c r="G247" s="102"/>
      <c r="H247" s="102"/>
      <c r="I247" s="102"/>
      <c r="J247" s="102"/>
      <c r="K247" s="102"/>
      <c r="L247" s="102"/>
      <c r="M247" s="102"/>
      <c r="N247" s="102"/>
      <c r="O247" s="102"/>
      <c r="P247" s="102"/>
    </row>
    <row r="248" spans="5:16" s="94" customFormat="1" ht="13.5">
      <c r="E248" s="102"/>
      <c r="F248" s="102"/>
      <c r="G248" s="102"/>
      <c r="H248" s="102"/>
      <c r="I248" s="102"/>
      <c r="J248" s="102"/>
      <c r="K248" s="102"/>
      <c r="L248" s="102"/>
      <c r="M248" s="102"/>
      <c r="N248" s="102"/>
      <c r="O248" s="102"/>
      <c r="P248" s="102"/>
    </row>
    <row r="249" spans="5:16" s="94" customFormat="1" ht="13.5">
      <c r="E249" s="102"/>
      <c r="F249" s="102"/>
      <c r="G249" s="102"/>
      <c r="H249" s="102"/>
      <c r="I249" s="102"/>
      <c r="J249" s="102"/>
      <c r="K249" s="102"/>
      <c r="L249" s="102"/>
      <c r="M249" s="102"/>
      <c r="N249" s="102"/>
      <c r="O249" s="102"/>
      <c r="P249" s="102"/>
    </row>
    <row r="250" spans="5:16" s="94" customFormat="1" ht="13.5">
      <c r="E250" s="102"/>
      <c r="F250" s="102"/>
      <c r="G250" s="102"/>
      <c r="H250" s="102"/>
      <c r="I250" s="102"/>
      <c r="J250" s="102"/>
      <c r="K250" s="102"/>
      <c r="L250" s="102"/>
      <c r="M250" s="102"/>
      <c r="N250" s="102"/>
      <c r="O250" s="102"/>
      <c r="P250" s="102"/>
    </row>
    <row r="251" spans="5:16" s="94" customFormat="1" ht="13.5">
      <c r="E251" s="102"/>
      <c r="F251" s="102"/>
      <c r="G251" s="102"/>
      <c r="H251" s="102"/>
      <c r="I251" s="102"/>
      <c r="J251" s="102"/>
      <c r="K251" s="102"/>
      <c r="L251" s="102"/>
      <c r="M251" s="102"/>
      <c r="N251" s="102"/>
      <c r="O251" s="102"/>
      <c r="P251" s="102"/>
    </row>
    <row r="252" spans="5:16" s="94" customFormat="1" ht="13.5">
      <c r="E252" s="102"/>
      <c r="F252" s="102"/>
      <c r="G252" s="102"/>
      <c r="H252" s="102"/>
      <c r="I252" s="102"/>
      <c r="J252" s="102"/>
      <c r="K252" s="102"/>
      <c r="L252" s="102"/>
      <c r="M252" s="102"/>
      <c r="N252" s="102"/>
      <c r="O252" s="102"/>
      <c r="P252" s="102"/>
    </row>
    <row r="253" spans="5:16" s="94" customFormat="1" ht="13.5">
      <c r="E253" s="102"/>
      <c r="F253" s="102"/>
      <c r="G253" s="102"/>
      <c r="H253" s="102"/>
      <c r="I253" s="102"/>
      <c r="J253" s="102"/>
      <c r="K253" s="102"/>
      <c r="L253" s="102"/>
      <c r="M253" s="102"/>
      <c r="N253" s="102"/>
      <c r="O253" s="102"/>
      <c r="P253" s="102"/>
    </row>
    <row r="254" spans="5:16" s="94" customFormat="1" ht="13.5">
      <c r="E254" s="102"/>
      <c r="F254" s="102"/>
      <c r="G254" s="102"/>
      <c r="H254" s="102"/>
      <c r="I254" s="102"/>
      <c r="J254" s="102"/>
      <c r="K254" s="102"/>
      <c r="L254" s="102"/>
      <c r="M254" s="102"/>
      <c r="N254" s="102"/>
      <c r="O254" s="102"/>
      <c r="P254" s="102"/>
    </row>
    <row r="255" spans="5:16" s="94" customFormat="1" ht="13.5">
      <c r="E255" s="102"/>
      <c r="F255" s="102"/>
      <c r="G255" s="102"/>
      <c r="H255" s="102"/>
      <c r="I255" s="102"/>
      <c r="J255" s="102"/>
      <c r="K255" s="102"/>
      <c r="L255" s="102"/>
      <c r="M255" s="102"/>
      <c r="N255" s="102"/>
      <c r="O255" s="102"/>
      <c r="P255" s="102"/>
    </row>
    <row r="256" spans="5:16" s="94" customFormat="1" ht="13.5">
      <c r="E256" s="102"/>
      <c r="F256" s="102"/>
      <c r="G256" s="102"/>
      <c r="H256" s="102"/>
      <c r="I256" s="102"/>
      <c r="J256" s="102"/>
      <c r="K256" s="102"/>
      <c r="L256" s="102"/>
      <c r="M256" s="102"/>
      <c r="N256" s="102"/>
      <c r="O256" s="102"/>
      <c r="P256" s="102"/>
    </row>
    <row r="257" spans="5:16" s="94" customFormat="1" ht="13.5">
      <c r="E257" s="102"/>
      <c r="F257" s="102"/>
      <c r="G257" s="102"/>
      <c r="H257" s="102"/>
      <c r="I257" s="102"/>
      <c r="J257" s="102"/>
      <c r="K257" s="102"/>
      <c r="L257" s="102"/>
      <c r="M257" s="102"/>
      <c r="N257" s="102"/>
      <c r="O257" s="102"/>
      <c r="P257" s="102"/>
    </row>
    <row r="258" spans="5:16" s="94" customFormat="1" ht="13.5">
      <c r="E258" s="102"/>
      <c r="F258" s="102"/>
      <c r="G258" s="102"/>
      <c r="H258" s="102"/>
      <c r="I258" s="102"/>
      <c r="J258" s="102"/>
      <c r="K258" s="102"/>
      <c r="L258" s="102"/>
      <c r="M258" s="102"/>
      <c r="N258" s="102"/>
      <c r="O258" s="102"/>
      <c r="P258" s="102"/>
    </row>
    <row r="259" spans="5:16" s="94" customFormat="1" ht="13.5">
      <c r="E259" s="102"/>
      <c r="F259" s="102"/>
      <c r="G259" s="102"/>
      <c r="H259" s="102"/>
      <c r="I259" s="102"/>
      <c r="J259" s="102"/>
      <c r="K259" s="102"/>
      <c r="L259" s="102"/>
      <c r="M259" s="102"/>
      <c r="N259" s="102"/>
      <c r="O259" s="102"/>
      <c r="P259" s="102"/>
    </row>
    <row r="260" spans="5:16" s="94" customFormat="1" ht="13.5">
      <c r="E260" s="102"/>
      <c r="F260" s="102"/>
      <c r="G260" s="102"/>
      <c r="H260" s="102"/>
      <c r="I260" s="102"/>
      <c r="J260" s="102"/>
      <c r="K260" s="102"/>
      <c r="L260" s="102"/>
      <c r="M260" s="102"/>
      <c r="N260" s="102"/>
      <c r="O260" s="102"/>
      <c r="P260" s="102"/>
    </row>
    <row r="261" spans="5:16" s="94" customFormat="1" ht="13.5">
      <c r="E261" s="102"/>
      <c r="F261" s="102"/>
      <c r="G261" s="102"/>
      <c r="H261" s="102"/>
      <c r="I261" s="102"/>
      <c r="J261" s="102"/>
      <c r="K261" s="102"/>
      <c r="L261" s="102"/>
      <c r="M261" s="102"/>
      <c r="N261" s="102"/>
      <c r="O261" s="102"/>
      <c r="P261" s="102"/>
    </row>
    <row r="262" spans="5:16" s="94" customFormat="1" ht="13.5">
      <c r="E262" s="102"/>
      <c r="F262" s="102"/>
      <c r="G262" s="102"/>
      <c r="H262" s="102"/>
      <c r="I262" s="102"/>
      <c r="J262" s="102"/>
      <c r="K262" s="102"/>
      <c r="L262" s="102"/>
      <c r="M262" s="102"/>
      <c r="N262" s="102"/>
      <c r="O262" s="102"/>
      <c r="P262" s="102"/>
    </row>
    <row r="263" spans="5:16" s="94" customFormat="1" ht="13.5">
      <c r="E263" s="102"/>
      <c r="F263" s="102"/>
      <c r="G263" s="102"/>
      <c r="H263" s="102"/>
      <c r="I263" s="102"/>
      <c r="J263" s="102"/>
      <c r="K263" s="102"/>
      <c r="L263" s="102"/>
      <c r="M263" s="102"/>
      <c r="N263" s="102"/>
      <c r="O263" s="102"/>
      <c r="P263" s="102"/>
    </row>
    <row r="264" spans="5:16" s="94" customFormat="1" ht="13.5">
      <c r="E264" s="102"/>
      <c r="F264" s="102"/>
      <c r="G264" s="102"/>
      <c r="H264" s="102"/>
      <c r="I264" s="102"/>
      <c r="J264" s="102"/>
      <c r="K264" s="102"/>
      <c r="L264" s="102"/>
      <c r="M264" s="102"/>
      <c r="N264" s="102"/>
      <c r="O264" s="102"/>
      <c r="P264" s="102"/>
    </row>
    <row r="265" spans="5:16" s="94" customFormat="1" ht="13.5">
      <c r="E265" s="102"/>
      <c r="F265" s="102"/>
      <c r="G265" s="102"/>
      <c r="H265" s="102"/>
      <c r="I265" s="102"/>
      <c r="J265" s="102"/>
      <c r="K265" s="102"/>
      <c r="L265" s="102"/>
      <c r="M265" s="102"/>
      <c r="N265" s="102"/>
      <c r="O265" s="102"/>
      <c r="P265" s="102"/>
    </row>
    <row r="266" spans="5:16" s="94" customFormat="1" ht="13.5">
      <c r="E266" s="102"/>
      <c r="F266" s="102"/>
      <c r="G266" s="102"/>
      <c r="H266" s="102"/>
      <c r="I266" s="102"/>
      <c r="J266" s="102"/>
      <c r="K266" s="102"/>
      <c r="L266" s="102"/>
      <c r="M266" s="102"/>
      <c r="N266" s="102"/>
      <c r="O266" s="102"/>
      <c r="P266" s="102"/>
    </row>
    <row r="267" spans="5:16" s="94" customFormat="1" ht="13.5">
      <c r="E267" s="102"/>
      <c r="F267" s="102"/>
      <c r="G267" s="102"/>
      <c r="H267" s="102"/>
      <c r="I267" s="102"/>
      <c r="J267" s="102"/>
      <c r="K267" s="102"/>
      <c r="L267" s="102"/>
      <c r="M267" s="102"/>
      <c r="N267" s="102"/>
      <c r="O267" s="102"/>
      <c r="P267" s="102"/>
    </row>
    <row r="268" spans="5:16" s="94" customFormat="1" ht="13.5">
      <c r="E268" s="102"/>
      <c r="F268" s="102"/>
      <c r="G268" s="102"/>
      <c r="H268" s="102"/>
      <c r="I268" s="102"/>
      <c r="J268" s="102"/>
      <c r="K268" s="102"/>
      <c r="L268" s="102"/>
      <c r="M268" s="102"/>
      <c r="N268" s="102"/>
      <c r="O268" s="102"/>
      <c r="P268" s="102"/>
    </row>
    <row r="269" spans="5:16" s="94" customFormat="1" ht="13.5">
      <c r="E269" s="102"/>
      <c r="F269" s="102"/>
      <c r="G269" s="102"/>
      <c r="H269" s="102"/>
      <c r="I269" s="102"/>
      <c r="J269" s="102"/>
      <c r="K269" s="102"/>
      <c r="L269" s="102"/>
      <c r="M269" s="102"/>
      <c r="N269" s="102"/>
      <c r="O269" s="102"/>
      <c r="P269" s="102"/>
    </row>
    <row r="270" spans="5:16" s="94" customFormat="1" ht="13.5">
      <c r="E270" s="102"/>
      <c r="F270" s="102"/>
      <c r="G270" s="102"/>
      <c r="H270" s="102"/>
      <c r="I270" s="102"/>
      <c r="J270" s="102"/>
      <c r="K270" s="102"/>
      <c r="L270" s="102"/>
      <c r="M270" s="102"/>
      <c r="N270" s="102"/>
      <c r="O270" s="102"/>
      <c r="P270" s="102"/>
    </row>
    <row r="271" spans="5:16" s="94" customFormat="1" ht="13.5">
      <c r="E271" s="102"/>
      <c r="F271" s="102"/>
      <c r="G271" s="102"/>
      <c r="H271" s="102"/>
      <c r="I271" s="102"/>
      <c r="J271" s="102"/>
      <c r="K271" s="102"/>
      <c r="L271" s="102"/>
      <c r="M271" s="102"/>
      <c r="N271" s="102"/>
      <c r="O271" s="102"/>
      <c r="P271" s="102"/>
    </row>
    <row r="272" spans="5:16" s="94" customFormat="1" ht="13.5">
      <c r="E272" s="102"/>
      <c r="F272" s="102"/>
      <c r="G272" s="102"/>
      <c r="H272" s="102"/>
      <c r="I272" s="102"/>
      <c r="J272" s="102"/>
      <c r="K272" s="102"/>
      <c r="L272" s="102"/>
      <c r="M272" s="102"/>
      <c r="N272" s="102"/>
      <c r="O272" s="102"/>
      <c r="P272" s="102"/>
    </row>
    <row r="273" spans="5:16" s="94" customFormat="1" ht="13.5">
      <c r="E273" s="102"/>
      <c r="F273" s="102"/>
      <c r="G273" s="102"/>
      <c r="H273" s="102"/>
      <c r="I273" s="102"/>
      <c r="J273" s="102"/>
      <c r="K273" s="102"/>
      <c r="L273" s="102"/>
      <c r="M273" s="102"/>
      <c r="N273" s="102"/>
      <c r="O273" s="102"/>
      <c r="P273" s="102"/>
    </row>
    <row r="274" spans="5:16" s="94" customFormat="1" ht="13.5">
      <c r="E274" s="102"/>
      <c r="F274" s="102"/>
      <c r="G274" s="102"/>
      <c r="H274" s="102"/>
      <c r="I274" s="102"/>
      <c r="J274" s="102"/>
      <c r="K274" s="102"/>
      <c r="L274" s="102"/>
      <c r="M274" s="102"/>
      <c r="N274" s="102"/>
      <c r="O274" s="102"/>
      <c r="P274" s="102"/>
    </row>
    <row r="275" spans="5:16" s="94" customFormat="1" ht="13.5">
      <c r="E275" s="102"/>
      <c r="F275" s="102"/>
      <c r="G275" s="102"/>
      <c r="H275" s="102"/>
      <c r="I275" s="102"/>
      <c r="J275" s="102"/>
      <c r="K275" s="102"/>
      <c r="L275" s="102"/>
      <c r="M275" s="102"/>
      <c r="N275" s="102"/>
      <c r="O275" s="102"/>
      <c r="P275" s="102"/>
    </row>
    <row r="276" spans="5:16" s="94" customFormat="1" ht="13.5">
      <c r="E276" s="102"/>
      <c r="F276" s="102"/>
      <c r="G276" s="102"/>
      <c r="H276" s="102"/>
      <c r="I276" s="102"/>
      <c r="J276" s="102"/>
      <c r="K276" s="102"/>
      <c r="L276" s="102"/>
      <c r="M276" s="102"/>
      <c r="N276" s="102"/>
      <c r="O276" s="102"/>
      <c r="P276" s="102"/>
    </row>
    <row r="277" spans="5:16" s="94" customFormat="1" ht="13.5">
      <c r="E277" s="102"/>
      <c r="F277" s="102"/>
      <c r="G277" s="102"/>
      <c r="H277" s="102"/>
      <c r="I277" s="102"/>
      <c r="J277" s="102"/>
      <c r="K277" s="102"/>
      <c r="L277" s="102"/>
      <c r="M277" s="102"/>
      <c r="N277" s="102"/>
      <c r="O277" s="102"/>
      <c r="P277" s="102"/>
    </row>
    <row r="278" spans="5:16" s="94" customFormat="1" ht="13.5">
      <c r="E278" s="102"/>
      <c r="F278" s="102"/>
      <c r="G278" s="102"/>
      <c r="H278" s="102"/>
      <c r="I278" s="102"/>
      <c r="J278" s="102"/>
      <c r="K278" s="102"/>
      <c r="L278" s="102"/>
      <c r="M278" s="102"/>
      <c r="N278" s="102"/>
      <c r="O278" s="102"/>
      <c r="P278" s="102"/>
    </row>
    <row r="279" spans="5:16" s="94" customFormat="1" ht="13.5">
      <c r="E279" s="102"/>
      <c r="F279" s="102"/>
      <c r="G279" s="102"/>
      <c r="H279" s="102"/>
      <c r="I279" s="102"/>
      <c r="J279" s="102"/>
      <c r="K279" s="102"/>
      <c r="L279" s="102"/>
      <c r="M279" s="102"/>
      <c r="N279" s="102"/>
      <c r="O279" s="102"/>
      <c r="P279" s="102"/>
    </row>
    <row r="280" spans="5:16" s="94" customFormat="1" ht="13.5">
      <c r="E280" s="102"/>
      <c r="F280" s="102"/>
      <c r="G280" s="102"/>
      <c r="H280" s="102"/>
      <c r="I280" s="102"/>
      <c r="J280" s="102"/>
      <c r="K280" s="102"/>
      <c r="L280" s="102"/>
      <c r="M280" s="102"/>
      <c r="N280" s="102"/>
      <c r="O280" s="102"/>
      <c r="P280" s="102"/>
    </row>
    <row r="281" spans="5:16" s="94" customFormat="1" ht="13.5">
      <c r="E281" s="102"/>
      <c r="F281" s="102"/>
      <c r="G281" s="102"/>
      <c r="H281" s="102"/>
      <c r="I281" s="102"/>
      <c r="J281" s="102"/>
      <c r="K281" s="102"/>
      <c r="L281" s="102"/>
      <c r="M281" s="102"/>
      <c r="N281" s="102"/>
      <c r="O281" s="102"/>
      <c r="P281" s="102"/>
    </row>
    <row r="282" spans="5:16" s="94" customFormat="1" ht="13.5">
      <c r="E282" s="102"/>
      <c r="F282" s="102"/>
      <c r="G282" s="102"/>
      <c r="H282" s="102"/>
      <c r="I282" s="102"/>
      <c r="J282" s="102"/>
      <c r="K282" s="102"/>
      <c r="L282" s="102"/>
      <c r="M282" s="102"/>
      <c r="N282" s="102"/>
      <c r="O282" s="102"/>
      <c r="P282" s="102"/>
    </row>
    <row r="283" spans="5:16" s="94" customFormat="1" ht="13.5">
      <c r="E283" s="102"/>
      <c r="F283" s="102"/>
      <c r="G283" s="102"/>
      <c r="H283" s="102"/>
      <c r="I283" s="102"/>
      <c r="J283" s="102"/>
      <c r="K283" s="102"/>
      <c r="L283" s="102"/>
      <c r="M283" s="102"/>
      <c r="N283" s="102"/>
      <c r="O283" s="102"/>
      <c r="P283" s="102"/>
    </row>
    <row r="284" spans="5:16" s="94" customFormat="1" ht="13.5">
      <c r="E284" s="102"/>
      <c r="F284" s="102"/>
      <c r="G284" s="102"/>
      <c r="H284" s="102"/>
      <c r="I284" s="102"/>
      <c r="J284" s="102"/>
      <c r="K284" s="102"/>
      <c r="L284" s="102"/>
      <c r="M284" s="102"/>
      <c r="N284" s="102"/>
      <c r="O284" s="102"/>
      <c r="P284" s="102"/>
    </row>
    <row r="285" spans="5:16" s="94" customFormat="1" ht="13.5">
      <c r="E285" s="102"/>
      <c r="F285" s="102"/>
      <c r="G285" s="102"/>
      <c r="H285" s="102"/>
      <c r="I285" s="102"/>
      <c r="J285" s="102"/>
      <c r="K285" s="102"/>
      <c r="L285" s="102"/>
      <c r="M285" s="102"/>
      <c r="N285" s="102"/>
      <c r="O285" s="102"/>
      <c r="P285" s="102"/>
    </row>
    <row r="286" spans="5:16" s="94" customFormat="1" ht="13.5">
      <c r="E286" s="102"/>
      <c r="F286" s="102"/>
      <c r="G286" s="102"/>
      <c r="H286" s="102"/>
      <c r="I286" s="102"/>
      <c r="J286" s="102"/>
      <c r="K286" s="102"/>
      <c r="L286" s="102"/>
      <c r="M286" s="102"/>
      <c r="N286" s="102"/>
      <c r="O286" s="102"/>
      <c r="P286" s="102"/>
    </row>
    <row r="287" spans="5:16" s="94" customFormat="1" ht="13.5">
      <c r="E287" s="102"/>
      <c r="F287" s="102"/>
      <c r="G287" s="102"/>
      <c r="H287" s="102"/>
      <c r="I287" s="102"/>
      <c r="J287" s="102"/>
      <c r="K287" s="102"/>
      <c r="L287" s="102"/>
      <c r="M287" s="102"/>
      <c r="N287" s="102"/>
      <c r="O287" s="102"/>
      <c r="P287" s="102"/>
    </row>
    <row r="288" spans="5:16" s="94" customFormat="1" ht="13.5">
      <c r="E288" s="102"/>
      <c r="F288" s="102"/>
      <c r="G288" s="102"/>
      <c r="H288" s="102"/>
      <c r="I288" s="102"/>
      <c r="J288" s="102"/>
      <c r="K288" s="102"/>
      <c r="L288" s="102"/>
      <c r="M288" s="102"/>
      <c r="N288" s="102"/>
      <c r="O288" s="102"/>
      <c r="P288" s="102"/>
    </row>
    <row r="289" spans="5:16" s="94" customFormat="1" ht="13.5">
      <c r="E289" s="102"/>
      <c r="F289" s="102"/>
      <c r="G289" s="102"/>
      <c r="H289" s="102"/>
      <c r="I289" s="102"/>
      <c r="J289" s="102"/>
      <c r="K289" s="102"/>
      <c r="L289" s="102"/>
      <c r="M289" s="102"/>
      <c r="N289" s="102"/>
      <c r="O289" s="102"/>
      <c r="P289" s="102"/>
    </row>
    <row r="290" spans="5:16" s="94" customFormat="1" ht="13.5">
      <c r="E290" s="102"/>
      <c r="F290" s="102"/>
      <c r="G290" s="102"/>
      <c r="H290" s="102"/>
      <c r="I290" s="102"/>
      <c r="J290" s="102"/>
      <c r="K290" s="102"/>
      <c r="L290" s="102"/>
      <c r="M290" s="102"/>
      <c r="N290" s="102"/>
      <c r="O290" s="102"/>
      <c r="P290" s="102"/>
    </row>
    <row r="291" spans="5:16" s="94" customFormat="1" ht="13.5">
      <c r="E291" s="102"/>
      <c r="F291" s="102"/>
      <c r="G291" s="102"/>
      <c r="H291" s="102"/>
      <c r="I291" s="102"/>
      <c r="J291" s="102"/>
      <c r="K291" s="102"/>
      <c r="L291" s="102"/>
      <c r="M291" s="102"/>
      <c r="N291" s="102"/>
      <c r="O291" s="102"/>
      <c r="P291" s="102"/>
    </row>
    <row r="292" spans="5:16" s="94" customFormat="1" ht="13.5">
      <c r="E292" s="102"/>
      <c r="F292" s="102"/>
      <c r="G292" s="102"/>
      <c r="H292" s="102"/>
      <c r="I292" s="102"/>
      <c r="J292" s="102"/>
      <c r="K292" s="102"/>
      <c r="L292" s="102"/>
      <c r="M292" s="102"/>
      <c r="N292" s="102"/>
      <c r="O292" s="102"/>
      <c r="P292" s="102"/>
    </row>
    <row r="293" spans="5:16" s="94" customFormat="1" ht="13.5">
      <c r="E293" s="102"/>
      <c r="F293" s="102"/>
      <c r="G293" s="102"/>
      <c r="H293" s="102"/>
      <c r="I293" s="102"/>
      <c r="J293" s="102"/>
      <c r="K293" s="102"/>
      <c r="L293" s="102"/>
      <c r="M293" s="102"/>
      <c r="N293" s="102"/>
      <c r="O293" s="102"/>
      <c r="P293" s="102"/>
    </row>
    <row r="294" spans="5:16" s="94" customFormat="1" ht="13.5">
      <c r="E294" s="102"/>
      <c r="F294" s="102"/>
      <c r="G294" s="102"/>
      <c r="H294" s="102"/>
      <c r="I294" s="102"/>
      <c r="J294" s="102"/>
      <c r="K294" s="102"/>
      <c r="L294" s="102"/>
      <c r="M294" s="102"/>
      <c r="N294" s="102"/>
      <c r="O294" s="102"/>
      <c r="P294" s="102"/>
    </row>
    <row r="295" spans="5:16" s="94" customFormat="1" ht="13.5">
      <c r="E295" s="102"/>
      <c r="F295" s="102"/>
      <c r="G295" s="102"/>
      <c r="H295" s="102"/>
      <c r="I295" s="102"/>
      <c r="J295" s="102"/>
      <c r="K295" s="102"/>
      <c r="L295" s="102"/>
      <c r="M295" s="102"/>
      <c r="N295" s="102"/>
      <c r="O295" s="102"/>
      <c r="P295" s="102"/>
    </row>
    <row r="296" spans="5:16" s="94" customFormat="1" ht="13.5">
      <c r="E296" s="102"/>
      <c r="F296" s="102"/>
      <c r="G296" s="102"/>
      <c r="H296" s="102"/>
      <c r="I296" s="102"/>
      <c r="J296" s="102"/>
      <c r="K296" s="102"/>
      <c r="L296" s="102"/>
      <c r="M296" s="102"/>
      <c r="N296" s="102"/>
      <c r="O296" s="102"/>
      <c r="P296" s="102"/>
    </row>
    <row r="297" spans="5:16" s="94" customFormat="1" ht="13.5">
      <c r="E297" s="102"/>
      <c r="F297" s="102"/>
      <c r="G297" s="102"/>
      <c r="H297" s="102"/>
      <c r="I297" s="102"/>
      <c r="J297" s="102"/>
      <c r="K297" s="102"/>
      <c r="L297" s="102"/>
      <c r="M297" s="102"/>
      <c r="N297" s="102"/>
      <c r="O297" s="102"/>
      <c r="P297" s="102"/>
    </row>
    <row r="298" spans="5:16" s="94" customFormat="1" ht="13.5">
      <c r="E298" s="102"/>
      <c r="F298" s="102"/>
      <c r="G298" s="102"/>
      <c r="H298" s="102"/>
      <c r="I298" s="102"/>
      <c r="J298" s="102"/>
      <c r="K298" s="102"/>
      <c r="L298" s="102"/>
      <c r="M298" s="102"/>
      <c r="N298" s="102"/>
      <c r="O298" s="102"/>
      <c r="P298" s="102"/>
    </row>
    <row r="299" spans="5:16" s="94" customFormat="1" ht="13.5">
      <c r="E299" s="102"/>
      <c r="F299" s="102"/>
      <c r="G299" s="102"/>
      <c r="H299" s="102"/>
      <c r="I299" s="102"/>
      <c r="J299" s="102"/>
      <c r="K299" s="102"/>
      <c r="L299" s="102"/>
      <c r="M299" s="102"/>
      <c r="N299" s="102"/>
      <c r="O299" s="102"/>
      <c r="P299" s="102"/>
    </row>
    <row r="300" spans="5:16" s="94" customFormat="1" ht="13.5">
      <c r="E300" s="102"/>
      <c r="F300" s="102"/>
      <c r="G300" s="102"/>
      <c r="H300" s="102"/>
      <c r="I300" s="102"/>
      <c r="J300" s="102"/>
      <c r="K300" s="102"/>
      <c r="L300" s="102"/>
      <c r="M300" s="102"/>
      <c r="N300" s="102"/>
      <c r="O300" s="102"/>
      <c r="P300" s="102"/>
    </row>
    <row r="301" spans="5:16" s="94" customFormat="1" ht="13.5">
      <c r="E301" s="102"/>
      <c r="F301" s="102"/>
      <c r="G301" s="102"/>
      <c r="H301" s="102"/>
      <c r="I301" s="102"/>
      <c r="J301" s="102"/>
      <c r="K301" s="102"/>
      <c r="L301" s="102"/>
      <c r="M301" s="102"/>
      <c r="N301" s="102"/>
      <c r="O301" s="102"/>
      <c r="P301" s="102"/>
    </row>
    <row r="302" spans="5:16" s="94" customFormat="1" ht="13.5">
      <c r="E302" s="102"/>
      <c r="F302" s="102"/>
      <c r="G302" s="102"/>
      <c r="H302" s="102"/>
      <c r="I302" s="102"/>
      <c r="J302" s="102"/>
      <c r="K302" s="102"/>
      <c r="L302" s="102"/>
      <c r="M302" s="102"/>
      <c r="N302" s="102"/>
      <c r="O302" s="102"/>
      <c r="P302" s="102"/>
    </row>
    <row r="303" spans="5:16" s="94" customFormat="1" ht="13.5">
      <c r="E303" s="102"/>
      <c r="F303" s="102"/>
      <c r="G303" s="102"/>
      <c r="H303" s="102"/>
      <c r="I303" s="102"/>
      <c r="J303" s="102"/>
      <c r="K303" s="102"/>
      <c r="L303" s="102"/>
      <c r="M303" s="102"/>
      <c r="N303" s="102"/>
      <c r="O303" s="102"/>
      <c r="P303" s="102"/>
    </row>
    <row r="304" spans="5:16" s="94" customFormat="1" ht="13.5">
      <c r="E304" s="102"/>
      <c r="F304" s="102"/>
      <c r="G304" s="102"/>
      <c r="H304" s="102"/>
      <c r="I304" s="102"/>
      <c r="J304" s="102"/>
      <c r="K304" s="102"/>
      <c r="L304" s="102"/>
      <c r="M304" s="102"/>
      <c r="N304" s="102"/>
      <c r="O304" s="102"/>
      <c r="P304" s="102"/>
    </row>
    <row r="305" spans="5:16" s="94" customFormat="1" ht="13.5">
      <c r="E305" s="102"/>
      <c r="F305" s="102"/>
      <c r="G305" s="102"/>
      <c r="H305" s="102"/>
      <c r="I305" s="102"/>
      <c r="J305" s="102"/>
      <c r="K305" s="102"/>
      <c r="L305" s="102"/>
      <c r="M305" s="102"/>
      <c r="N305" s="102"/>
      <c r="O305" s="102"/>
      <c r="P305" s="102"/>
    </row>
    <row r="306" spans="5:16" s="94" customFormat="1" ht="13.5">
      <c r="E306" s="102"/>
      <c r="F306" s="102"/>
      <c r="G306" s="102"/>
      <c r="H306" s="102"/>
      <c r="I306" s="102"/>
      <c r="J306" s="102"/>
      <c r="K306" s="102"/>
      <c r="L306" s="102"/>
      <c r="M306" s="102"/>
      <c r="N306" s="102"/>
      <c r="O306" s="102"/>
      <c r="P306" s="102"/>
    </row>
    <row r="307" spans="5:16" s="94" customFormat="1" ht="13.5">
      <c r="E307" s="102"/>
      <c r="F307" s="102"/>
      <c r="G307" s="102"/>
      <c r="H307" s="102"/>
      <c r="I307" s="102"/>
      <c r="J307" s="102"/>
      <c r="K307" s="102"/>
      <c r="L307" s="102"/>
      <c r="M307" s="102"/>
      <c r="N307" s="102"/>
      <c r="O307" s="102"/>
      <c r="P307" s="102"/>
    </row>
    <row r="308" spans="5:16" s="94" customFormat="1" ht="13.5">
      <c r="E308" s="102"/>
      <c r="F308" s="102"/>
      <c r="G308" s="102"/>
      <c r="H308" s="102"/>
      <c r="I308" s="102"/>
      <c r="J308" s="102"/>
      <c r="K308" s="102"/>
      <c r="L308" s="102"/>
      <c r="M308" s="102"/>
      <c r="N308" s="102"/>
      <c r="O308" s="102"/>
      <c r="P308" s="102"/>
    </row>
    <row r="309" spans="5:16" s="94" customFormat="1" ht="13.5">
      <c r="E309" s="102"/>
      <c r="F309" s="102"/>
      <c r="G309" s="102"/>
      <c r="H309" s="102"/>
      <c r="I309" s="102"/>
      <c r="J309" s="102"/>
      <c r="K309" s="102"/>
      <c r="L309" s="102"/>
      <c r="M309" s="102"/>
      <c r="N309" s="102"/>
      <c r="O309" s="102"/>
      <c r="P309" s="102"/>
    </row>
    <row r="310" spans="5:16" s="94" customFormat="1" ht="13.5">
      <c r="E310" s="102"/>
      <c r="F310" s="102"/>
      <c r="G310" s="102"/>
      <c r="H310" s="102"/>
      <c r="I310" s="102"/>
      <c r="J310" s="102"/>
      <c r="K310" s="102"/>
      <c r="L310" s="102"/>
      <c r="M310" s="102"/>
      <c r="N310" s="102"/>
      <c r="O310" s="102"/>
      <c r="P310" s="102"/>
    </row>
    <row r="311" spans="5:16" s="94" customFormat="1" ht="13.5">
      <c r="E311" s="102"/>
      <c r="F311" s="102"/>
      <c r="G311" s="102"/>
      <c r="H311" s="102"/>
      <c r="I311" s="102"/>
      <c r="J311" s="102"/>
      <c r="K311" s="102"/>
      <c r="L311" s="102"/>
      <c r="M311" s="102"/>
      <c r="N311" s="102"/>
      <c r="O311" s="102"/>
      <c r="P311" s="102"/>
    </row>
    <row r="312" spans="5:16" s="94" customFormat="1" ht="13.5">
      <c r="E312" s="102"/>
      <c r="F312" s="102"/>
      <c r="G312" s="102"/>
      <c r="H312" s="102"/>
      <c r="I312" s="102"/>
      <c r="J312" s="102"/>
      <c r="K312" s="102"/>
      <c r="L312" s="102"/>
      <c r="M312" s="102"/>
      <c r="N312" s="102"/>
      <c r="O312" s="102"/>
      <c r="P312" s="102"/>
    </row>
    <row r="313" spans="5:16" s="94" customFormat="1" ht="13.5">
      <c r="E313" s="102"/>
      <c r="F313" s="102"/>
      <c r="G313" s="102"/>
      <c r="H313" s="102"/>
      <c r="I313" s="102"/>
      <c r="J313" s="102"/>
      <c r="K313" s="102"/>
      <c r="L313" s="102"/>
      <c r="M313" s="102"/>
      <c r="N313" s="102"/>
      <c r="O313" s="102"/>
      <c r="P313" s="102"/>
    </row>
    <row r="314" spans="5:16" s="94" customFormat="1" ht="13.5">
      <c r="E314" s="102"/>
      <c r="F314" s="102"/>
      <c r="G314" s="102"/>
      <c r="H314" s="102"/>
      <c r="I314" s="102"/>
      <c r="J314" s="102"/>
      <c r="K314" s="102"/>
      <c r="L314" s="102"/>
      <c r="M314" s="102"/>
      <c r="N314" s="102"/>
      <c r="O314" s="102"/>
      <c r="P314" s="102"/>
    </row>
    <row r="315" spans="5:16" s="94" customFormat="1" ht="13.5">
      <c r="E315" s="102"/>
      <c r="F315" s="102"/>
      <c r="G315" s="102"/>
      <c r="H315" s="102"/>
      <c r="I315" s="102"/>
      <c r="J315" s="102"/>
      <c r="K315" s="102"/>
      <c r="L315" s="102"/>
      <c r="M315" s="102"/>
      <c r="N315" s="102"/>
      <c r="O315" s="102"/>
      <c r="P315" s="102"/>
    </row>
    <row r="316" spans="5:16" s="94" customFormat="1" ht="13.5">
      <c r="E316" s="102"/>
      <c r="F316" s="102"/>
      <c r="G316" s="102"/>
      <c r="H316" s="102"/>
      <c r="I316" s="102"/>
      <c r="J316" s="102"/>
      <c r="K316" s="102"/>
      <c r="L316" s="102"/>
      <c r="M316" s="102"/>
      <c r="N316" s="102"/>
      <c r="O316" s="102"/>
      <c r="P316" s="102"/>
    </row>
    <row r="317" spans="5:16" s="94" customFormat="1" ht="13.5">
      <c r="E317" s="102"/>
      <c r="F317" s="102"/>
      <c r="G317" s="102"/>
      <c r="H317" s="102"/>
      <c r="I317" s="102"/>
      <c r="J317" s="102"/>
      <c r="K317" s="102"/>
      <c r="L317" s="102"/>
      <c r="M317" s="102"/>
      <c r="N317" s="102"/>
      <c r="O317" s="102"/>
      <c r="P317" s="102"/>
    </row>
    <row r="318" spans="5:16" s="94" customFormat="1" ht="13.5">
      <c r="E318" s="102"/>
      <c r="F318" s="102"/>
      <c r="G318" s="102"/>
      <c r="H318" s="102"/>
      <c r="I318" s="102"/>
      <c r="J318" s="102"/>
      <c r="K318" s="102"/>
      <c r="L318" s="102"/>
      <c r="M318" s="102"/>
      <c r="N318" s="102"/>
      <c r="O318" s="102"/>
      <c r="P318" s="102"/>
    </row>
    <row r="319" spans="5:16" s="94" customFormat="1" ht="13.5">
      <c r="E319" s="102"/>
      <c r="F319" s="102"/>
      <c r="G319" s="102"/>
      <c r="H319" s="102"/>
      <c r="I319" s="102"/>
      <c r="J319" s="102"/>
      <c r="K319" s="102"/>
      <c r="L319" s="102"/>
      <c r="M319" s="102"/>
      <c r="N319" s="102"/>
      <c r="O319" s="102"/>
      <c r="P319" s="102"/>
    </row>
    <row r="320" spans="5:16" s="94" customFormat="1" ht="13.5">
      <c r="E320" s="102"/>
      <c r="F320" s="102"/>
      <c r="G320" s="102"/>
      <c r="H320" s="102"/>
      <c r="I320" s="102"/>
      <c r="J320" s="102"/>
      <c r="K320" s="102"/>
      <c r="L320" s="102"/>
      <c r="M320" s="102"/>
      <c r="N320" s="102"/>
      <c r="O320" s="102"/>
      <c r="P320" s="102"/>
    </row>
    <row r="321" spans="5:16" s="94" customFormat="1" ht="13.5">
      <c r="E321" s="102"/>
      <c r="F321" s="102"/>
      <c r="G321" s="102"/>
      <c r="H321" s="102"/>
      <c r="I321" s="102"/>
      <c r="J321" s="102"/>
      <c r="K321" s="102"/>
      <c r="L321" s="102"/>
      <c r="M321" s="102"/>
      <c r="N321" s="102"/>
      <c r="O321" s="102"/>
      <c r="P321" s="102"/>
    </row>
    <row r="322" spans="5:16" s="94" customFormat="1" ht="13.5">
      <c r="E322" s="102"/>
      <c r="F322" s="102"/>
      <c r="G322" s="102"/>
      <c r="H322" s="102"/>
      <c r="I322" s="102"/>
      <c r="J322" s="102"/>
      <c r="K322" s="102"/>
      <c r="L322" s="102"/>
      <c r="M322" s="102"/>
      <c r="N322" s="102"/>
      <c r="O322" s="102"/>
      <c r="P322" s="102"/>
    </row>
    <row r="323" spans="5:16" s="94" customFormat="1" ht="13.5">
      <c r="E323" s="102"/>
      <c r="F323" s="102"/>
      <c r="G323" s="102"/>
      <c r="H323" s="102"/>
      <c r="I323" s="102"/>
      <c r="J323" s="102"/>
      <c r="K323" s="102"/>
      <c r="L323" s="102"/>
      <c r="M323" s="102"/>
      <c r="N323" s="102"/>
      <c r="O323" s="102"/>
      <c r="P323" s="102"/>
    </row>
    <row r="324" spans="5:16" s="94" customFormat="1" ht="13.5">
      <c r="E324" s="102"/>
      <c r="F324" s="102"/>
      <c r="G324" s="102"/>
      <c r="H324" s="102"/>
      <c r="I324" s="102"/>
      <c r="J324" s="102"/>
      <c r="K324" s="102"/>
      <c r="L324" s="102"/>
      <c r="M324" s="102"/>
      <c r="N324" s="102"/>
      <c r="O324" s="102"/>
      <c r="P324" s="102"/>
    </row>
    <row r="325" spans="5:16" s="94" customFormat="1" ht="13.5">
      <c r="E325" s="102"/>
      <c r="F325" s="102"/>
      <c r="G325" s="102"/>
      <c r="H325" s="102"/>
      <c r="I325" s="102"/>
      <c r="J325" s="102"/>
      <c r="K325" s="102"/>
      <c r="L325" s="102"/>
      <c r="M325" s="102"/>
      <c r="N325" s="102"/>
      <c r="O325" s="102"/>
      <c r="P325" s="102"/>
    </row>
    <row r="326" spans="5:16" s="94" customFormat="1" ht="13.5">
      <c r="E326" s="102"/>
      <c r="F326" s="102"/>
      <c r="G326" s="102"/>
      <c r="H326" s="102"/>
      <c r="I326" s="102"/>
      <c r="J326" s="102"/>
      <c r="K326" s="102"/>
      <c r="L326" s="102"/>
      <c r="M326" s="102"/>
      <c r="N326" s="102"/>
      <c r="O326" s="102"/>
      <c r="P326" s="102"/>
    </row>
    <row r="327" spans="5:16" s="94" customFormat="1" ht="13.5">
      <c r="E327" s="102"/>
      <c r="F327" s="102"/>
      <c r="G327" s="102"/>
      <c r="H327" s="102"/>
      <c r="I327" s="102"/>
      <c r="J327" s="102"/>
      <c r="K327" s="102"/>
      <c r="L327" s="102"/>
      <c r="M327" s="102"/>
      <c r="N327" s="102"/>
      <c r="O327" s="102"/>
      <c r="P327" s="102"/>
    </row>
    <row r="328" spans="5:16" s="94" customFormat="1" ht="13.5">
      <c r="E328" s="102"/>
      <c r="F328" s="102"/>
      <c r="G328" s="102"/>
      <c r="H328" s="102"/>
      <c r="I328" s="102"/>
      <c r="J328" s="102"/>
      <c r="K328" s="102"/>
      <c r="L328" s="102"/>
      <c r="M328" s="102"/>
      <c r="N328" s="102"/>
      <c r="O328" s="102"/>
      <c r="P328" s="102"/>
    </row>
    <row r="329" spans="5:16" s="94" customFormat="1" ht="13.5">
      <c r="E329" s="102"/>
      <c r="F329" s="102"/>
      <c r="G329" s="102"/>
      <c r="H329" s="102"/>
      <c r="I329" s="102"/>
      <c r="J329" s="102"/>
      <c r="K329" s="102"/>
      <c r="L329" s="102"/>
      <c r="M329" s="102"/>
      <c r="N329" s="102"/>
      <c r="O329" s="102"/>
      <c r="P329" s="102"/>
    </row>
    <row r="330" spans="5:16" s="94" customFormat="1" ht="13.5">
      <c r="E330" s="102"/>
      <c r="F330" s="102"/>
      <c r="G330" s="102"/>
      <c r="H330" s="102"/>
      <c r="I330" s="102"/>
      <c r="J330" s="102"/>
      <c r="K330" s="102"/>
      <c r="L330" s="102"/>
      <c r="M330" s="102"/>
      <c r="N330" s="102"/>
      <c r="O330" s="102"/>
      <c r="P330" s="102"/>
    </row>
    <row r="331" spans="5:16" s="94" customFormat="1" ht="13.5">
      <c r="E331" s="102"/>
      <c r="F331" s="102"/>
      <c r="G331" s="102"/>
      <c r="H331" s="102"/>
      <c r="I331" s="102"/>
      <c r="J331" s="102"/>
      <c r="K331" s="102"/>
      <c r="L331" s="102"/>
      <c r="M331" s="102"/>
      <c r="N331" s="102"/>
      <c r="O331" s="102"/>
      <c r="P331" s="102"/>
    </row>
    <row r="332" spans="5:16" s="94" customFormat="1" ht="13.5">
      <c r="E332" s="102"/>
      <c r="F332" s="102"/>
      <c r="G332" s="102"/>
      <c r="H332" s="102"/>
      <c r="I332" s="102"/>
      <c r="J332" s="102"/>
      <c r="K332" s="102"/>
      <c r="L332" s="102"/>
      <c r="M332" s="102"/>
      <c r="N332" s="102"/>
      <c r="O332" s="102"/>
      <c r="P332" s="102"/>
    </row>
    <row r="333" spans="5:16" s="94" customFormat="1" ht="13.5">
      <c r="E333" s="102"/>
      <c r="F333" s="102"/>
      <c r="G333" s="102"/>
      <c r="H333" s="102"/>
      <c r="I333" s="102"/>
      <c r="J333" s="102"/>
      <c r="K333" s="102"/>
      <c r="L333" s="102"/>
      <c r="M333" s="102"/>
      <c r="N333" s="102"/>
      <c r="O333" s="102"/>
      <c r="P333" s="102"/>
    </row>
    <row r="334" spans="5:16" s="94" customFormat="1" ht="13.5">
      <c r="E334" s="102"/>
      <c r="F334" s="102"/>
      <c r="G334" s="102"/>
      <c r="H334" s="102"/>
      <c r="I334" s="102"/>
      <c r="J334" s="102"/>
      <c r="K334" s="102"/>
      <c r="L334" s="102"/>
      <c r="M334" s="102"/>
      <c r="N334" s="102"/>
      <c r="O334" s="102"/>
      <c r="P334" s="102"/>
    </row>
    <row r="335" spans="5:16" s="94" customFormat="1" ht="13.5">
      <c r="E335" s="102"/>
      <c r="F335" s="102"/>
      <c r="G335" s="102"/>
      <c r="H335" s="102"/>
      <c r="I335" s="102"/>
      <c r="J335" s="102"/>
      <c r="K335" s="102"/>
      <c r="L335" s="102"/>
      <c r="M335" s="102"/>
      <c r="N335" s="102"/>
      <c r="O335" s="102"/>
      <c r="P335" s="102"/>
    </row>
    <row r="336" spans="5:16" s="94" customFormat="1" ht="13.5">
      <c r="E336" s="102"/>
      <c r="F336" s="102"/>
      <c r="G336" s="102"/>
      <c r="H336" s="102"/>
      <c r="I336" s="102"/>
      <c r="J336" s="102"/>
      <c r="K336" s="102"/>
      <c r="L336" s="102"/>
      <c r="M336" s="102"/>
      <c r="N336" s="102"/>
      <c r="O336" s="102"/>
      <c r="P336" s="102"/>
    </row>
    <row r="337" spans="5:16" s="94" customFormat="1" ht="13.5">
      <c r="E337" s="102"/>
      <c r="F337" s="102"/>
      <c r="G337" s="102"/>
      <c r="H337" s="102"/>
      <c r="I337" s="102"/>
      <c r="J337" s="102"/>
      <c r="K337" s="102"/>
      <c r="L337" s="102"/>
      <c r="M337" s="102"/>
      <c r="N337" s="102"/>
      <c r="O337" s="102"/>
      <c r="P337" s="102"/>
    </row>
    <row r="338" spans="5:16" s="94" customFormat="1" ht="13.5">
      <c r="E338" s="102"/>
      <c r="F338" s="102"/>
      <c r="G338" s="102"/>
      <c r="H338" s="102"/>
      <c r="I338" s="102"/>
      <c r="J338" s="102"/>
      <c r="K338" s="102"/>
      <c r="L338" s="102"/>
      <c r="M338" s="102"/>
      <c r="N338" s="102"/>
      <c r="O338" s="102"/>
      <c r="P338" s="102"/>
    </row>
    <row r="339" spans="5:16" s="94" customFormat="1" ht="13.5">
      <c r="E339" s="102"/>
      <c r="F339" s="102"/>
      <c r="G339" s="102"/>
      <c r="H339" s="102"/>
      <c r="I339" s="102"/>
      <c r="J339" s="102"/>
      <c r="K339" s="102"/>
      <c r="L339" s="102"/>
      <c r="M339" s="102"/>
      <c r="N339" s="102"/>
      <c r="O339" s="102"/>
      <c r="P339" s="102"/>
    </row>
    <row r="340" spans="5:16" s="94" customFormat="1" ht="13.5">
      <c r="E340" s="102"/>
      <c r="F340" s="102"/>
      <c r="G340" s="102"/>
      <c r="H340" s="102"/>
      <c r="I340" s="102"/>
      <c r="J340" s="102"/>
      <c r="K340" s="102"/>
      <c r="L340" s="102"/>
      <c r="M340" s="102"/>
      <c r="N340" s="102"/>
      <c r="O340" s="102"/>
      <c r="P340" s="102"/>
    </row>
    <row r="341" spans="5:16" s="94" customFormat="1" ht="13.5">
      <c r="E341" s="102"/>
      <c r="F341" s="102"/>
      <c r="G341" s="102"/>
      <c r="H341" s="102"/>
      <c r="I341" s="102"/>
      <c r="J341" s="102"/>
      <c r="K341" s="102"/>
      <c r="L341" s="102"/>
      <c r="M341" s="102"/>
      <c r="N341" s="102"/>
      <c r="O341" s="102"/>
      <c r="P341" s="102"/>
    </row>
    <row r="342" spans="5:16" s="94" customFormat="1" ht="13.5">
      <c r="E342" s="102"/>
      <c r="F342" s="102"/>
      <c r="G342" s="102"/>
      <c r="H342" s="102"/>
      <c r="I342" s="102"/>
      <c r="J342" s="102"/>
      <c r="K342" s="102"/>
      <c r="L342" s="102"/>
      <c r="M342" s="102"/>
      <c r="N342" s="102"/>
      <c r="O342" s="102"/>
      <c r="P342" s="102"/>
    </row>
    <row r="343" spans="5:16" s="94" customFormat="1" ht="13.5">
      <c r="E343" s="102"/>
      <c r="F343" s="102"/>
      <c r="G343" s="102"/>
      <c r="H343" s="102"/>
      <c r="I343" s="102"/>
      <c r="J343" s="102"/>
      <c r="K343" s="102"/>
      <c r="L343" s="102"/>
      <c r="M343" s="102"/>
      <c r="N343" s="102"/>
      <c r="O343" s="102"/>
      <c r="P343" s="102"/>
    </row>
    <row r="344" spans="5:16" s="94" customFormat="1" ht="13.5">
      <c r="E344" s="102"/>
      <c r="F344" s="102"/>
      <c r="G344" s="102"/>
      <c r="H344" s="102"/>
      <c r="I344" s="102"/>
      <c r="J344" s="102"/>
      <c r="K344" s="102"/>
      <c r="L344" s="102"/>
      <c r="M344" s="102"/>
      <c r="N344" s="102"/>
      <c r="O344" s="102"/>
      <c r="P344" s="102"/>
    </row>
    <row r="345" spans="5:16" s="94" customFormat="1" ht="13.5">
      <c r="E345" s="102"/>
      <c r="F345" s="102"/>
      <c r="G345" s="102"/>
      <c r="H345" s="102"/>
      <c r="I345" s="102"/>
      <c r="J345" s="102"/>
      <c r="K345" s="102"/>
      <c r="L345" s="102"/>
      <c r="M345" s="102"/>
      <c r="N345" s="102"/>
      <c r="O345" s="102"/>
      <c r="P345" s="102"/>
    </row>
    <row r="346" spans="5:16" s="94" customFormat="1" ht="13.5">
      <c r="E346" s="102"/>
      <c r="F346" s="102"/>
      <c r="G346" s="102"/>
      <c r="H346" s="102"/>
      <c r="I346" s="102"/>
      <c r="J346" s="102"/>
      <c r="K346" s="102"/>
      <c r="L346" s="102"/>
      <c r="M346" s="102"/>
      <c r="N346" s="102"/>
      <c r="O346" s="102"/>
      <c r="P346" s="102"/>
    </row>
    <row r="347" spans="5:16" s="94" customFormat="1" ht="13.5">
      <c r="E347" s="102"/>
      <c r="F347" s="102"/>
      <c r="G347" s="102"/>
      <c r="H347" s="102"/>
      <c r="I347" s="102"/>
      <c r="J347" s="102"/>
      <c r="K347" s="102"/>
      <c r="L347" s="102"/>
      <c r="M347" s="102"/>
      <c r="N347" s="102"/>
      <c r="O347" s="102"/>
      <c r="P347" s="102"/>
    </row>
    <row r="348" spans="5:16" s="94" customFormat="1" ht="13.5">
      <c r="E348" s="102"/>
      <c r="F348" s="102"/>
      <c r="G348" s="102"/>
      <c r="H348" s="102"/>
      <c r="I348" s="102"/>
      <c r="J348" s="102"/>
      <c r="K348" s="102"/>
      <c r="L348" s="102"/>
      <c r="M348" s="102"/>
      <c r="N348" s="102"/>
      <c r="O348" s="102"/>
      <c r="P348" s="102"/>
    </row>
    <row r="349" spans="5:16" s="94" customFormat="1" ht="13.5">
      <c r="E349" s="102"/>
      <c r="F349" s="102"/>
      <c r="G349" s="102"/>
      <c r="H349" s="102"/>
      <c r="I349" s="102"/>
      <c r="J349" s="102"/>
      <c r="K349" s="102"/>
      <c r="L349" s="102"/>
      <c r="M349" s="102"/>
      <c r="N349" s="102"/>
      <c r="O349" s="102"/>
      <c r="P349" s="102"/>
    </row>
    <row r="350" spans="5:16" s="94" customFormat="1" ht="13.5">
      <c r="E350" s="102"/>
      <c r="F350" s="102"/>
      <c r="G350" s="102"/>
      <c r="H350" s="102"/>
      <c r="I350" s="102"/>
      <c r="J350" s="102"/>
      <c r="K350" s="102"/>
      <c r="L350" s="102"/>
      <c r="M350" s="102"/>
      <c r="N350" s="102"/>
      <c r="O350" s="102"/>
      <c r="P350" s="102"/>
    </row>
    <row r="351" spans="5:16" s="94" customFormat="1" ht="13.5">
      <c r="E351" s="102"/>
      <c r="F351" s="102"/>
      <c r="G351" s="102"/>
      <c r="H351" s="102"/>
      <c r="I351" s="102"/>
      <c r="J351" s="102"/>
      <c r="K351" s="102"/>
      <c r="L351" s="102"/>
      <c r="M351" s="102"/>
      <c r="N351" s="102"/>
      <c r="O351" s="102"/>
      <c r="P351" s="102"/>
    </row>
    <row r="352" spans="5:16" s="94" customFormat="1" ht="13.5">
      <c r="E352" s="102"/>
      <c r="F352" s="102"/>
      <c r="G352" s="102"/>
      <c r="H352" s="102"/>
      <c r="I352" s="102"/>
      <c r="J352" s="102"/>
      <c r="K352" s="102"/>
      <c r="L352" s="102"/>
      <c r="M352" s="102"/>
      <c r="N352" s="102"/>
      <c r="O352" s="102"/>
      <c r="P352" s="102"/>
    </row>
    <row r="353" spans="5:16" s="94" customFormat="1" ht="13.5">
      <c r="E353" s="102"/>
      <c r="F353" s="102"/>
      <c r="G353" s="102"/>
      <c r="H353" s="102"/>
      <c r="I353" s="102"/>
      <c r="J353" s="102"/>
      <c r="K353" s="102"/>
      <c r="L353" s="102"/>
      <c r="M353" s="102"/>
      <c r="N353" s="102"/>
      <c r="O353" s="102"/>
      <c r="P353" s="102"/>
    </row>
    <row r="354" spans="5:16" s="94" customFormat="1" ht="13.5">
      <c r="E354" s="102"/>
      <c r="F354" s="102"/>
      <c r="G354" s="102"/>
      <c r="H354" s="102"/>
      <c r="I354" s="102"/>
      <c r="J354" s="102"/>
      <c r="K354" s="102"/>
      <c r="L354" s="102"/>
      <c r="M354" s="102"/>
      <c r="N354" s="102"/>
      <c r="O354" s="102"/>
      <c r="P354" s="102"/>
    </row>
    <row r="355" spans="5:16" s="94" customFormat="1" ht="13.5">
      <c r="E355" s="102"/>
      <c r="F355" s="102"/>
      <c r="G355" s="102"/>
      <c r="H355" s="102"/>
      <c r="I355" s="102"/>
      <c r="J355" s="102"/>
      <c r="K355" s="102"/>
      <c r="L355" s="102"/>
      <c r="M355" s="102"/>
      <c r="N355" s="102"/>
      <c r="O355" s="102"/>
      <c r="P355" s="102"/>
    </row>
    <row r="356" spans="5:16" s="94" customFormat="1" ht="13.5">
      <c r="E356" s="102"/>
      <c r="F356" s="102"/>
      <c r="G356" s="102"/>
      <c r="H356" s="102"/>
      <c r="I356" s="102"/>
      <c r="J356" s="102"/>
      <c r="K356" s="102"/>
      <c r="L356" s="102"/>
      <c r="M356" s="102"/>
      <c r="N356" s="102"/>
      <c r="O356" s="102"/>
      <c r="P356" s="102"/>
    </row>
    <row r="357" spans="5:16" s="94" customFormat="1" ht="13.5">
      <c r="E357" s="102"/>
      <c r="F357" s="102"/>
      <c r="G357" s="102"/>
      <c r="H357" s="102"/>
      <c r="I357" s="102"/>
      <c r="J357" s="102"/>
      <c r="K357" s="102"/>
      <c r="L357" s="102"/>
      <c r="M357" s="102"/>
      <c r="N357" s="102"/>
      <c r="O357" s="102"/>
      <c r="P357" s="102"/>
    </row>
    <row r="358" spans="5:16" s="94" customFormat="1" ht="13.5">
      <c r="E358" s="102"/>
      <c r="F358" s="102"/>
      <c r="G358" s="102"/>
      <c r="H358" s="102"/>
      <c r="I358" s="102"/>
      <c r="J358" s="102"/>
      <c r="K358" s="102"/>
      <c r="L358" s="102"/>
      <c r="M358" s="102"/>
      <c r="N358" s="102"/>
      <c r="O358" s="102"/>
      <c r="P358" s="102"/>
    </row>
    <row r="359" spans="5:16" s="94" customFormat="1" ht="13.5">
      <c r="E359" s="102"/>
      <c r="F359" s="102"/>
      <c r="G359" s="102"/>
      <c r="H359" s="102"/>
      <c r="I359" s="102"/>
      <c r="J359" s="102"/>
      <c r="K359" s="102"/>
      <c r="L359" s="102"/>
      <c r="M359" s="102"/>
      <c r="N359" s="102"/>
      <c r="O359" s="102"/>
      <c r="P359" s="102"/>
    </row>
    <row r="360" spans="5:16" s="94" customFormat="1" ht="13.5">
      <c r="E360" s="102"/>
      <c r="F360" s="102"/>
      <c r="G360" s="102"/>
      <c r="H360" s="102"/>
      <c r="I360" s="102"/>
      <c r="J360" s="102"/>
      <c r="K360" s="102"/>
      <c r="L360" s="102"/>
      <c r="M360" s="102"/>
      <c r="N360" s="102"/>
      <c r="O360" s="102"/>
      <c r="P360" s="102"/>
    </row>
    <row r="361" spans="5:16" s="94" customFormat="1" ht="13.5">
      <c r="E361" s="102"/>
      <c r="F361" s="102"/>
      <c r="G361" s="102"/>
      <c r="H361" s="102"/>
      <c r="I361" s="102"/>
      <c r="J361" s="102"/>
      <c r="K361" s="102"/>
      <c r="L361" s="102"/>
      <c r="M361" s="102"/>
      <c r="N361" s="102"/>
      <c r="O361" s="102"/>
      <c r="P361" s="102"/>
    </row>
    <row r="362" spans="5:16" s="94" customFormat="1" ht="13.5">
      <c r="E362" s="102"/>
      <c r="F362" s="102"/>
      <c r="G362" s="102"/>
      <c r="H362" s="102"/>
      <c r="I362" s="102"/>
      <c r="J362" s="102"/>
      <c r="K362" s="102"/>
      <c r="L362" s="102"/>
      <c r="M362" s="102"/>
      <c r="N362" s="102"/>
      <c r="O362" s="102"/>
      <c r="P362" s="102"/>
    </row>
    <row r="363" spans="5:16" s="94" customFormat="1" ht="13.5">
      <c r="E363" s="102"/>
      <c r="F363" s="102"/>
      <c r="G363" s="102"/>
      <c r="H363" s="102"/>
      <c r="I363" s="102"/>
      <c r="J363" s="102"/>
      <c r="K363" s="102"/>
      <c r="L363" s="102"/>
      <c r="M363" s="102"/>
      <c r="N363" s="102"/>
      <c r="O363" s="102"/>
      <c r="P363" s="102"/>
    </row>
    <row r="364" spans="5:16" s="94" customFormat="1" ht="13.5">
      <c r="E364" s="102"/>
      <c r="F364" s="102"/>
      <c r="G364" s="102"/>
      <c r="H364" s="102"/>
      <c r="I364" s="102"/>
      <c r="J364" s="102"/>
      <c r="K364" s="102"/>
      <c r="L364" s="102"/>
      <c r="M364" s="102"/>
      <c r="N364" s="102"/>
      <c r="O364" s="102"/>
      <c r="P364" s="102"/>
    </row>
    <row r="365" spans="5:16" s="94" customFormat="1" ht="13.5">
      <c r="E365" s="102"/>
      <c r="F365" s="102"/>
      <c r="G365" s="102"/>
      <c r="H365" s="102"/>
      <c r="I365" s="102"/>
      <c r="J365" s="102"/>
      <c r="K365" s="102"/>
      <c r="L365" s="102"/>
      <c r="M365" s="102"/>
      <c r="N365" s="102"/>
      <c r="O365" s="102"/>
      <c r="P365" s="102"/>
    </row>
    <row r="366" spans="5:16" s="94" customFormat="1" ht="13.5">
      <c r="E366" s="102"/>
      <c r="F366" s="102"/>
      <c r="G366" s="102"/>
      <c r="H366" s="102"/>
      <c r="I366" s="102"/>
      <c r="J366" s="102"/>
      <c r="K366" s="102"/>
      <c r="L366" s="102"/>
      <c r="M366" s="102"/>
      <c r="N366" s="102"/>
      <c r="O366" s="102"/>
      <c r="P366" s="102"/>
    </row>
    <row r="367" spans="5:16" s="94" customFormat="1" ht="13.5">
      <c r="E367" s="102"/>
      <c r="F367" s="102"/>
      <c r="G367" s="102"/>
      <c r="H367" s="102"/>
      <c r="I367" s="102"/>
      <c r="J367" s="102"/>
      <c r="K367" s="102"/>
      <c r="L367" s="102"/>
      <c r="M367" s="102"/>
      <c r="N367" s="102"/>
      <c r="O367" s="102"/>
      <c r="P367" s="102"/>
    </row>
    <row r="368" spans="5:16" s="94" customFormat="1" ht="13.5">
      <c r="E368" s="102"/>
      <c r="F368" s="102"/>
      <c r="G368" s="102"/>
      <c r="H368" s="102"/>
      <c r="I368" s="102"/>
      <c r="J368" s="102"/>
      <c r="K368" s="102"/>
      <c r="L368" s="102"/>
      <c r="M368" s="102"/>
      <c r="N368" s="102"/>
      <c r="O368" s="102"/>
      <c r="P368" s="102"/>
    </row>
    <row r="369" spans="5:16" s="94" customFormat="1" ht="13.5">
      <c r="E369" s="102"/>
      <c r="F369" s="102"/>
      <c r="G369" s="102"/>
      <c r="H369" s="102"/>
      <c r="I369" s="102"/>
      <c r="J369" s="102"/>
      <c r="K369" s="102"/>
      <c r="L369" s="102"/>
      <c r="M369" s="102"/>
      <c r="N369" s="102"/>
      <c r="O369" s="102"/>
      <c r="P369" s="102"/>
    </row>
    <row r="370" spans="5:16" s="94" customFormat="1" ht="13.5">
      <c r="E370" s="102"/>
      <c r="F370" s="102"/>
      <c r="G370" s="102"/>
      <c r="H370" s="102"/>
      <c r="I370" s="102"/>
      <c r="J370" s="102"/>
      <c r="K370" s="102"/>
      <c r="L370" s="102"/>
      <c r="M370" s="102"/>
      <c r="N370" s="102"/>
      <c r="O370" s="102"/>
      <c r="P370" s="102"/>
    </row>
    <row r="371" spans="5:16" s="94" customFormat="1" ht="13.5">
      <c r="E371" s="102"/>
      <c r="F371" s="102"/>
      <c r="G371" s="102"/>
      <c r="H371" s="102"/>
      <c r="I371" s="102"/>
      <c r="J371" s="102"/>
      <c r="K371" s="102"/>
      <c r="L371" s="102"/>
      <c r="M371" s="102"/>
      <c r="N371" s="102"/>
      <c r="O371" s="102"/>
      <c r="P371" s="102"/>
    </row>
    <row r="372" spans="5:16" s="94" customFormat="1" ht="13.5">
      <c r="E372" s="102"/>
      <c r="F372" s="102"/>
      <c r="G372" s="102"/>
      <c r="H372" s="102"/>
      <c r="I372" s="102"/>
      <c r="J372" s="102"/>
      <c r="K372" s="102"/>
      <c r="L372" s="102"/>
      <c r="M372" s="102"/>
      <c r="N372" s="102"/>
      <c r="O372" s="102"/>
      <c r="P372" s="102"/>
    </row>
    <row r="373" spans="5:16" s="94" customFormat="1" ht="13.5">
      <c r="E373" s="102"/>
      <c r="F373" s="102"/>
      <c r="G373" s="102"/>
      <c r="H373" s="102"/>
      <c r="I373" s="102"/>
      <c r="J373" s="102"/>
      <c r="K373" s="102"/>
      <c r="L373" s="102"/>
      <c r="M373" s="102"/>
      <c r="N373" s="102"/>
      <c r="O373" s="102"/>
      <c r="P373" s="102"/>
    </row>
    <row r="374" spans="5:16" s="94" customFormat="1" ht="13.5">
      <c r="E374" s="102"/>
      <c r="F374" s="102"/>
      <c r="G374" s="102"/>
      <c r="H374" s="102"/>
      <c r="I374" s="102"/>
      <c r="J374" s="102"/>
      <c r="K374" s="102"/>
      <c r="L374" s="102"/>
      <c r="M374" s="102"/>
      <c r="N374" s="102"/>
      <c r="O374" s="102"/>
      <c r="P374" s="102"/>
    </row>
    <row r="375" spans="5:16" s="94" customFormat="1" ht="13.5">
      <c r="E375" s="102"/>
      <c r="F375" s="102"/>
      <c r="G375" s="102"/>
      <c r="H375" s="102"/>
      <c r="I375" s="102"/>
      <c r="J375" s="102"/>
      <c r="K375" s="102"/>
      <c r="L375" s="102"/>
      <c r="M375" s="102"/>
      <c r="N375" s="102"/>
      <c r="O375" s="102"/>
      <c r="P375" s="102"/>
    </row>
    <row r="376" spans="5:16" s="94" customFormat="1" ht="13.5">
      <c r="E376" s="102"/>
      <c r="F376" s="102"/>
      <c r="G376" s="102"/>
      <c r="H376" s="102"/>
      <c r="I376" s="102"/>
      <c r="J376" s="102"/>
      <c r="K376" s="102"/>
      <c r="L376" s="102"/>
      <c r="M376" s="102"/>
      <c r="N376" s="102"/>
      <c r="O376" s="102"/>
      <c r="P376" s="102"/>
    </row>
    <row r="377" spans="5:16" s="94" customFormat="1" ht="13.5">
      <c r="E377" s="102"/>
      <c r="F377" s="102"/>
      <c r="G377" s="102"/>
      <c r="H377" s="102"/>
      <c r="I377" s="102"/>
      <c r="J377" s="102"/>
      <c r="K377" s="102"/>
      <c r="L377" s="102"/>
      <c r="M377" s="102"/>
      <c r="N377" s="102"/>
      <c r="O377" s="102"/>
      <c r="P377" s="102"/>
    </row>
    <row r="378" spans="5:16" s="94" customFormat="1" ht="13.5">
      <c r="E378" s="102"/>
      <c r="F378" s="102"/>
      <c r="G378" s="102"/>
      <c r="H378" s="102"/>
      <c r="I378" s="102"/>
      <c r="J378" s="102"/>
      <c r="K378" s="102"/>
      <c r="L378" s="102"/>
      <c r="M378" s="102"/>
      <c r="N378" s="102"/>
      <c r="O378" s="102"/>
      <c r="P378" s="102"/>
    </row>
    <row r="379" spans="5:16" s="94" customFormat="1" ht="13.5">
      <c r="E379" s="102"/>
      <c r="F379" s="102"/>
      <c r="G379" s="102"/>
      <c r="H379" s="102"/>
      <c r="I379" s="102"/>
      <c r="J379" s="102"/>
      <c r="K379" s="102"/>
      <c r="L379" s="102"/>
      <c r="M379" s="102"/>
      <c r="N379" s="102"/>
      <c r="O379" s="102"/>
      <c r="P379" s="102"/>
    </row>
    <row r="380" spans="5:16" s="94" customFormat="1" ht="13.5">
      <c r="E380" s="102"/>
      <c r="F380" s="102"/>
      <c r="G380" s="102"/>
      <c r="H380" s="102"/>
      <c r="I380" s="102"/>
      <c r="J380" s="102"/>
      <c r="K380" s="102"/>
      <c r="L380" s="102"/>
      <c r="M380" s="102"/>
      <c r="N380" s="102"/>
      <c r="O380" s="102"/>
      <c r="P380" s="102"/>
    </row>
    <row r="381" spans="5:16" s="94" customFormat="1" ht="13.5">
      <c r="E381" s="102"/>
      <c r="F381" s="102"/>
      <c r="G381" s="102"/>
      <c r="H381" s="102"/>
      <c r="I381" s="102"/>
      <c r="J381" s="102"/>
      <c r="K381" s="102"/>
      <c r="L381" s="102"/>
      <c r="M381" s="102"/>
      <c r="N381" s="102"/>
      <c r="O381" s="102"/>
      <c r="P381" s="102"/>
    </row>
    <row r="382" spans="5:16" s="94" customFormat="1" ht="13.5">
      <c r="E382" s="102"/>
      <c r="F382" s="102"/>
      <c r="G382" s="102"/>
      <c r="H382" s="102"/>
      <c r="I382" s="102"/>
      <c r="J382" s="102"/>
      <c r="K382" s="102"/>
      <c r="L382" s="102"/>
      <c r="M382" s="102"/>
      <c r="N382" s="102"/>
      <c r="O382" s="102"/>
      <c r="P382" s="102"/>
    </row>
    <row r="383" spans="5:16" s="94" customFormat="1" ht="13.5">
      <c r="E383" s="102"/>
      <c r="F383" s="102"/>
      <c r="G383" s="102"/>
      <c r="H383" s="102"/>
      <c r="I383" s="102"/>
      <c r="J383" s="102"/>
      <c r="K383" s="102"/>
      <c r="L383" s="102"/>
      <c r="M383" s="102"/>
      <c r="N383" s="102"/>
      <c r="O383" s="102"/>
      <c r="P383" s="102"/>
    </row>
    <row r="384" spans="5:16" s="94" customFormat="1" ht="13.5">
      <c r="E384" s="102"/>
      <c r="F384" s="102"/>
      <c r="G384" s="102"/>
      <c r="H384" s="102"/>
      <c r="I384" s="102"/>
      <c r="J384" s="102"/>
      <c r="K384" s="102"/>
      <c r="L384" s="102"/>
      <c r="M384" s="102"/>
      <c r="N384" s="102"/>
      <c r="O384" s="102"/>
      <c r="P384" s="102"/>
    </row>
    <row r="385" spans="5:16" s="94" customFormat="1" ht="13.5">
      <c r="E385" s="102"/>
      <c r="F385" s="102"/>
      <c r="G385" s="102"/>
      <c r="H385" s="102"/>
      <c r="I385" s="102"/>
      <c r="J385" s="102"/>
      <c r="K385" s="102"/>
      <c r="L385" s="102"/>
      <c r="M385" s="102"/>
      <c r="N385" s="102"/>
      <c r="O385" s="102"/>
      <c r="P385" s="102"/>
    </row>
    <row r="386" spans="5:16" s="94" customFormat="1" ht="13.5">
      <c r="E386" s="102"/>
      <c r="F386" s="102"/>
      <c r="G386" s="102"/>
      <c r="H386" s="102"/>
      <c r="I386" s="102"/>
      <c r="J386" s="102"/>
      <c r="K386" s="102"/>
      <c r="L386" s="102"/>
      <c r="M386" s="102"/>
      <c r="N386" s="102"/>
      <c r="O386" s="102"/>
      <c r="P386" s="102"/>
    </row>
    <row r="387" spans="5:16" s="94" customFormat="1" ht="13.5">
      <c r="E387" s="102"/>
      <c r="F387" s="102"/>
      <c r="G387" s="102"/>
      <c r="H387" s="102"/>
      <c r="I387" s="102"/>
      <c r="J387" s="102"/>
      <c r="K387" s="102"/>
      <c r="L387" s="102"/>
      <c r="M387" s="102"/>
      <c r="N387" s="102"/>
      <c r="O387" s="102"/>
      <c r="P387" s="102"/>
    </row>
    <row r="388" spans="5:16" s="94" customFormat="1" ht="13.5">
      <c r="E388" s="102"/>
      <c r="F388" s="102"/>
      <c r="G388" s="102"/>
      <c r="H388" s="102"/>
      <c r="I388" s="102"/>
      <c r="J388" s="102"/>
      <c r="K388" s="102"/>
      <c r="L388" s="102"/>
      <c r="M388" s="102"/>
      <c r="N388" s="102"/>
      <c r="O388" s="102"/>
      <c r="P388" s="102"/>
    </row>
    <row r="389" spans="5:16" s="94" customFormat="1" ht="13.5">
      <c r="E389" s="102"/>
      <c r="F389" s="102"/>
      <c r="G389" s="102"/>
      <c r="H389" s="102"/>
      <c r="I389" s="102"/>
      <c r="J389" s="102"/>
      <c r="K389" s="102"/>
      <c r="L389" s="102"/>
      <c r="M389" s="102"/>
      <c r="N389" s="102"/>
      <c r="O389" s="102"/>
      <c r="P389" s="102"/>
    </row>
    <row r="390" spans="5:16" s="94" customFormat="1" ht="13.5">
      <c r="E390" s="102"/>
      <c r="F390" s="102"/>
      <c r="G390" s="102"/>
      <c r="H390" s="102"/>
      <c r="I390" s="102"/>
      <c r="J390" s="102"/>
      <c r="K390" s="102"/>
      <c r="L390" s="102"/>
      <c r="M390" s="102"/>
      <c r="N390" s="102"/>
      <c r="O390" s="102"/>
      <c r="P390" s="102"/>
    </row>
    <row r="391" spans="5:16" s="94" customFormat="1" ht="13.5">
      <c r="E391" s="102"/>
      <c r="F391" s="102"/>
      <c r="G391" s="102"/>
      <c r="H391" s="102"/>
      <c r="I391" s="102"/>
      <c r="J391" s="102"/>
      <c r="K391" s="102"/>
      <c r="L391" s="102"/>
      <c r="M391" s="102"/>
      <c r="N391" s="102"/>
      <c r="O391" s="102"/>
      <c r="P391" s="102"/>
    </row>
    <row r="392" spans="5:16" s="94" customFormat="1" ht="13.5">
      <c r="E392" s="102"/>
      <c r="F392" s="102"/>
      <c r="G392" s="102"/>
      <c r="H392" s="102"/>
      <c r="I392" s="102"/>
      <c r="J392" s="102"/>
      <c r="K392" s="102"/>
      <c r="L392" s="102"/>
      <c r="M392" s="102"/>
      <c r="N392" s="102"/>
      <c r="O392" s="102"/>
      <c r="P392" s="102"/>
    </row>
    <row r="393" spans="5:16" s="94" customFormat="1" ht="13.5">
      <c r="E393" s="102"/>
      <c r="F393" s="102"/>
      <c r="G393" s="102"/>
      <c r="H393" s="102"/>
      <c r="I393" s="102"/>
      <c r="J393" s="102"/>
      <c r="K393" s="102"/>
      <c r="L393" s="102"/>
      <c r="M393" s="102"/>
      <c r="N393" s="102"/>
      <c r="O393" s="102"/>
      <c r="P393" s="102"/>
    </row>
    <row r="394" spans="5:16" s="94" customFormat="1" ht="13.5">
      <c r="E394" s="102"/>
      <c r="F394" s="102"/>
      <c r="G394" s="102"/>
      <c r="H394" s="102"/>
      <c r="I394" s="102"/>
      <c r="J394" s="102"/>
      <c r="K394" s="102"/>
      <c r="L394" s="102"/>
      <c r="M394" s="102"/>
      <c r="N394" s="102"/>
      <c r="O394" s="102"/>
      <c r="P394" s="102"/>
    </row>
    <row r="395" spans="5:16" s="94" customFormat="1" ht="13.5">
      <c r="E395" s="102"/>
      <c r="F395" s="102"/>
      <c r="G395" s="102"/>
      <c r="H395" s="102"/>
      <c r="I395" s="102"/>
      <c r="J395" s="102"/>
      <c r="K395" s="102"/>
      <c r="L395" s="102"/>
      <c r="M395" s="102"/>
      <c r="N395" s="102"/>
      <c r="O395" s="102"/>
      <c r="P395" s="102"/>
    </row>
    <row r="396" spans="5:16" s="94" customFormat="1" ht="13.5">
      <c r="E396" s="102"/>
      <c r="F396" s="102"/>
      <c r="G396" s="102"/>
      <c r="H396" s="102"/>
      <c r="I396" s="102"/>
      <c r="J396" s="102"/>
      <c r="K396" s="102"/>
      <c r="L396" s="102"/>
      <c r="M396" s="102"/>
      <c r="N396" s="102"/>
      <c r="O396" s="102"/>
      <c r="P396" s="102"/>
    </row>
    <row r="397" spans="5:16" s="94" customFormat="1" ht="13.5">
      <c r="E397" s="102"/>
      <c r="F397" s="102"/>
      <c r="G397" s="102"/>
      <c r="H397" s="102"/>
      <c r="I397" s="102"/>
      <c r="J397" s="102"/>
      <c r="K397" s="102"/>
      <c r="L397" s="102"/>
      <c r="M397" s="102"/>
      <c r="N397" s="102"/>
      <c r="O397" s="102"/>
      <c r="P397" s="102"/>
    </row>
    <row r="398" spans="5:16" s="94" customFormat="1" ht="13.5">
      <c r="E398" s="102"/>
      <c r="F398" s="102"/>
      <c r="G398" s="102"/>
      <c r="H398" s="102"/>
      <c r="I398" s="102"/>
      <c r="J398" s="102"/>
      <c r="K398" s="102"/>
      <c r="L398" s="102"/>
      <c r="M398" s="102"/>
      <c r="N398" s="102"/>
      <c r="O398" s="102"/>
      <c r="P398" s="102"/>
    </row>
    <row r="399" spans="5:16" s="94" customFormat="1" ht="13.5">
      <c r="E399" s="102"/>
      <c r="F399" s="102"/>
      <c r="G399" s="102"/>
      <c r="H399" s="102"/>
      <c r="I399" s="102"/>
      <c r="J399" s="102"/>
      <c r="K399" s="102"/>
      <c r="L399" s="102"/>
      <c r="M399" s="102"/>
      <c r="N399" s="102"/>
      <c r="O399" s="102"/>
      <c r="P399" s="102"/>
    </row>
    <row r="400" spans="5:16" s="94" customFormat="1" ht="13.5">
      <c r="E400" s="102"/>
      <c r="F400" s="102"/>
      <c r="G400" s="102"/>
      <c r="H400" s="102"/>
      <c r="I400" s="102"/>
      <c r="J400" s="102"/>
      <c r="K400" s="102"/>
      <c r="L400" s="102"/>
      <c r="M400" s="102"/>
      <c r="N400" s="102"/>
      <c r="O400" s="102"/>
      <c r="P400" s="102"/>
    </row>
    <row r="401" spans="5:16" s="94" customFormat="1" ht="13.5">
      <c r="E401" s="102"/>
      <c r="F401" s="102"/>
      <c r="G401" s="102"/>
      <c r="H401" s="102"/>
      <c r="I401" s="102"/>
      <c r="J401" s="102"/>
      <c r="K401" s="102"/>
      <c r="L401" s="102"/>
      <c r="M401" s="102"/>
      <c r="N401" s="102"/>
      <c r="O401" s="102"/>
      <c r="P401" s="102"/>
    </row>
    <row r="402" spans="5:16" s="94" customFormat="1" ht="13.5">
      <c r="E402" s="102"/>
      <c r="F402" s="102"/>
      <c r="G402" s="102"/>
      <c r="H402" s="102"/>
      <c r="I402" s="102"/>
      <c r="J402" s="102"/>
      <c r="K402" s="102"/>
      <c r="L402" s="102"/>
      <c r="M402" s="102"/>
      <c r="N402" s="102"/>
      <c r="O402" s="102"/>
      <c r="P402" s="102"/>
    </row>
    <row r="403" spans="5:16" s="94" customFormat="1" ht="13.5">
      <c r="E403" s="102"/>
      <c r="F403" s="102"/>
      <c r="G403" s="102"/>
      <c r="H403" s="102"/>
      <c r="I403" s="102"/>
      <c r="J403" s="102"/>
      <c r="K403" s="102"/>
      <c r="L403" s="102"/>
      <c r="M403" s="102"/>
      <c r="N403" s="102"/>
      <c r="O403" s="102"/>
      <c r="P403" s="102"/>
    </row>
    <row r="404" spans="5:16" s="94" customFormat="1" ht="13.5">
      <c r="E404" s="102"/>
      <c r="F404" s="102"/>
      <c r="G404" s="102"/>
      <c r="H404" s="102"/>
      <c r="I404" s="102"/>
      <c r="J404" s="102"/>
      <c r="K404" s="102"/>
      <c r="L404" s="102"/>
      <c r="M404" s="102"/>
      <c r="N404" s="102"/>
      <c r="O404" s="102"/>
      <c r="P404" s="102"/>
    </row>
    <row r="405" spans="5:16" s="94" customFormat="1" ht="13.5">
      <c r="E405" s="102"/>
      <c r="F405" s="102"/>
      <c r="G405" s="102"/>
      <c r="H405" s="102"/>
      <c r="I405" s="102"/>
      <c r="J405" s="102"/>
      <c r="K405" s="102"/>
      <c r="L405" s="102"/>
      <c r="M405" s="102"/>
      <c r="N405" s="102"/>
      <c r="O405" s="102"/>
      <c r="P405" s="102"/>
    </row>
    <row r="406" spans="5:16" s="94" customFormat="1" ht="13.5">
      <c r="E406" s="102"/>
      <c r="F406" s="102"/>
      <c r="G406" s="102"/>
      <c r="H406" s="102"/>
      <c r="I406" s="102"/>
      <c r="J406" s="102"/>
      <c r="K406" s="102"/>
      <c r="L406" s="102"/>
      <c r="M406" s="102"/>
      <c r="N406" s="102"/>
      <c r="O406" s="102"/>
      <c r="P406" s="102"/>
    </row>
    <row r="407" spans="5:16" s="94" customFormat="1" ht="13.5">
      <c r="E407" s="102"/>
      <c r="F407" s="102"/>
      <c r="G407" s="102"/>
      <c r="H407" s="102"/>
      <c r="I407" s="102"/>
      <c r="J407" s="102"/>
      <c r="K407" s="102"/>
      <c r="L407" s="102"/>
      <c r="M407" s="102"/>
      <c r="N407" s="102"/>
      <c r="O407" s="102"/>
      <c r="P407" s="102"/>
    </row>
    <row r="408" spans="5:16" s="94" customFormat="1" ht="13.5">
      <c r="E408" s="102"/>
      <c r="F408" s="102"/>
      <c r="G408" s="102"/>
      <c r="H408" s="102"/>
      <c r="I408" s="102"/>
      <c r="J408" s="102"/>
      <c r="K408" s="102"/>
      <c r="L408" s="102"/>
      <c r="M408" s="102"/>
      <c r="N408" s="102"/>
      <c r="O408" s="102"/>
      <c r="P408" s="102"/>
    </row>
    <row r="409" spans="5:16" s="94" customFormat="1" ht="13.5">
      <c r="E409" s="102"/>
      <c r="F409" s="102"/>
      <c r="G409" s="102"/>
      <c r="H409" s="102"/>
      <c r="I409" s="102"/>
      <c r="J409" s="102"/>
      <c r="K409" s="102"/>
      <c r="L409" s="102"/>
      <c r="M409" s="102"/>
      <c r="N409" s="102"/>
      <c r="O409" s="102"/>
      <c r="P409" s="102"/>
    </row>
    <row r="410" spans="5:16" s="94" customFormat="1" ht="13.5">
      <c r="E410" s="102"/>
      <c r="F410" s="102"/>
      <c r="G410" s="102"/>
      <c r="H410" s="102"/>
      <c r="I410" s="102"/>
      <c r="J410" s="102"/>
      <c r="K410" s="102"/>
      <c r="L410" s="102"/>
      <c r="M410" s="102"/>
      <c r="N410" s="102"/>
      <c r="O410" s="102"/>
      <c r="P410" s="102"/>
    </row>
    <row r="411" spans="5:16" s="94" customFormat="1" ht="13.5">
      <c r="E411" s="102"/>
      <c r="F411" s="102"/>
      <c r="G411" s="102"/>
      <c r="H411" s="102"/>
      <c r="I411" s="102"/>
      <c r="J411" s="102"/>
      <c r="K411" s="102"/>
      <c r="L411" s="102"/>
      <c r="M411" s="102"/>
      <c r="N411" s="102"/>
      <c r="O411" s="102"/>
      <c r="P411" s="102"/>
    </row>
    <row r="412" spans="5:16" s="94" customFormat="1" ht="13.5">
      <c r="E412" s="102"/>
      <c r="F412" s="102"/>
      <c r="G412" s="102"/>
      <c r="H412" s="102"/>
      <c r="I412" s="102"/>
      <c r="J412" s="102"/>
      <c r="K412" s="102"/>
      <c r="L412" s="102"/>
      <c r="M412" s="102"/>
      <c r="N412" s="102"/>
      <c r="O412" s="102"/>
      <c r="P412" s="102"/>
    </row>
    <row r="413" spans="5:16" s="94" customFormat="1" ht="13.5">
      <c r="E413" s="102"/>
      <c r="F413" s="102"/>
      <c r="G413" s="102"/>
      <c r="H413" s="102"/>
      <c r="I413" s="102"/>
      <c r="J413" s="102"/>
      <c r="K413" s="102"/>
      <c r="L413" s="102"/>
      <c r="M413" s="102"/>
      <c r="N413" s="102"/>
      <c r="O413" s="102"/>
      <c r="P413" s="102"/>
    </row>
    <row r="414" spans="5:16" s="94" customFormat="1" ht="13.5">
      <c r="E414" s="102"/>
      <c r="F414" s="102"/>
      <c r="G414" s="102"/>
      <c r="H414" s="102"/>
      <c r="I414" s="102"/>
      <c r="J414" s="102"/>
      <c r="K414" s="102"/>
      <c r="L414" s="102"/>
      <c r="M414" s="102"/>
      <c r="N414" s="102"/>
      <c r="O414" s="102"/>
      <c r="P414" s="102"/>
    </row>
    <row r="415" spans="5:16" s="94" customFormat="1" ht="13.5">
      <c r="E415" s="102"/>
      <c r="F415" s="102"/>
      <c r="G415" s="102"/>
      <c r="H415" s="102"/>
      <c r="I415" s="102"/>
      <c r="J415" s="102"/>
      <c r="K415" s="102"/>
      <c r="L415" s="102"/>
      <c r="M415" s="102"/>
      <c r="N415" s="102"/>
      <c r="O415" s="102"/>
      <c r="P415" s="102"/>
    </row>
    <row r="416" spans="5:16" s="94" customFormat="1" ht="13.5">
      <c r="E416" s="102"/>
      <c r="F416" s="102"/>
      <c r="G416" s="102"/>
      <c r="H416" s="102"/>
      <c r="I416" s="102"/>
      <c r="J416" s="102"/>
      <c r="K416" s="102"/>
      <c r="L416" s="102"/>
      <c r="M416" s="102"/>
      <c r="N416" s="102"/>
      <c r="O416" s="102"/>
      <c r="P416" s="102"/>
    </row>
    <row r="417" spans="5:16" s="94" customFormat="1" ht="13.5">
      <c r="E417" s="102"/>
      <c r="F417" s="102"/>
      <c r="G417" s="102"/>
      <c r="H417" s="102"/>
      <c r="I417" s="102"/>
      <c r="J417" s="102"/>
      <c r="K417" s="102"/>
      <c r="L417" s="102"/>
      <c r="M417" s="102"/>
      <c r="N417" s="102"/>
      <c r="O417" s="102"/>
      <c r="P417" s="102"/>
    </row>
    <row r="418" spans="5:16" s="94" customFormat="1" ht="13.5">
      <c r="E418" s="102"/>
      <c r="F418" s="102"/>
      <c r="G418" s="102"/>
      <c r="H418" s="102"/>
      <c r="I418" s="102"/>
      <c r="J418" s="102"/>
      <c r="K418" s="102"/>
      <c r="L418" s="102"/>
      <c r="M418" s="102"/>
      <c r="N418" s="102"/>
      <c r="O418" s="102"/>
      <c r="P418" s="102"/>
    </row>
    <row r="419" spans="5:16" s="94" customFormat="1" ht="13.5">
      <c r="E419" s="102"/>
      <c r="F419" s="102"/>
      <c r="G419" s="102"/>
      <c r="H419" s="102"/>
      <c r="I419" s="102"/>
      <c r="J419" s="102"/>
      <c r="K419" s="102"/>
      <c r="L419" s="102"/>
      <c r="M419" s="102"/>
      <c r="N419" s="102"/>
      <c r="O419" s="102"/>
      <c r="P419" s="102"/>
    </row>
    <row r="420" spans="5:16" s="94" customFormat="1" ht="13.5">
      <c r="E420" s="102"/>
      <c r="F420" s="102"/>
      <c r="G420" s="102"/>
      <c r="H420" s="102"/>
      <c r="I420" s="102"/>
      <c r="J420" s="102"/>
      <c r="K420" s="102"/>
      <c r="L420" s="102"/>
      <c r="M420" s="102"/>
      <c r="N420" s="102"/>
      <c r="O420" s="102"/>
      <c r="P420" s="102"/>
    </row>
    <row r="421" spans="5:16" s="94" customFormat="1" ht="13.5">
      <c r="E421" s="102"/>
      <c r="F421" s="102"/>
      <c r="G421" s="102"/>
      <c r="H421" s="102"/>
      <c r="I421" s="102"/>
      <c r="J421" s="102"/>
      <c r="K421" s="102"/>
      <c r="L421" s="102"/>
      <c r="M421" s="102"/>
      <c r="N421" s="102"/>
      <c r="O421" s="102"/>
      <c r="P421" s="102"/>
    </row>
    <row r="422" spans="5:16" s="94" customFormat="1" ht="13.5">
      <c r="E422" s="102"/>
      <c r="F422" s="102"/>
      <c r="G422" s="102"/>
      <c r="H422" s="102"/>
      <c r="I422" s="102"/>
      <c r="J422" s="102"/>
      <c r="K422" s="102"/>
      <c r="L422" s="102"/>
      <c r="M422" s="102"/>
      <c r="N422" s="102"/>
      <c r="O422" s="102"/>
      <c r="P422" s="102"/>
    </row>
    <row r="423" spans="5:16" s="94" customFormat="1" ht="13.5">
      <c r="E423" s="102"/>
      <c r="F423" s="102"/>
      <c r="G423" s="102"/>
      <c r="H423" s="102"/>
      <c r="I423" s="102"/>
      <c r="J423" s="102"/>
      <c r="K423" s="102"/>
      <c r="L423" s="102"/>
      <c r="M423" s="102"/>
      <c r="N423" s="102"/>
      <c r="O423" s="102"/>
      <c r="P423" s="102"/>
    </row>
    <row r="424" spans="5:16" s="94" customFormat="1" ht="13.5">
      <c r="E424" s="102"/>
      <c r="F424" s="102"/>
      <c r="G424" s="102"/>
      <c r="H424" s="102"/>
      <c r="I424" s="102"/>
      <c r="J424" s="102"/>
      <c r="K424" s="102"/>
      <c r="L424" s="102"/>
      <c r="M424" s="102"/>
      <c r="N424" s="102"/>
      <c r="O424" s="102"/>
      <c r="P424" s="102"/>
    </row>
    <row r="425" spans="5:16" s="94" customFormat="1" ht="13.5">
      <c r="E425" s="102"/>
      <c r="F425" s="102"/>
      <c r="G425" s="102"/>
      <c r="H425" s="102"/>
      <c r="I425" s="102"/>
      <c r="J425" s="102"/>
      <c r="K425" s="102"/>
      <c r="L425" s="102"/>
      <c r="M425" s="102"/>
      <c r="N425" s="102"/>
      <c r="O425" s="102"/>
      <c r="P425" s="102"/>
    </row>
    <row r="426" spans="5:16" s="94" customFormat="1" ht="13.5">
      <c r="E426" s="102"/>
      <c r="F426" s="102"/>
      <c r="G426" s="102"/>
      <c r="H426" s="102"/>
      <c r="I426" s="102"/>
      <c r="J426" s="102"/>
      <c r="K426" s="102"/>
      <c r="L426" s="102"/>
      <c r="M426" s="102"/>
      <c r="N426" s="102"/>
      <c r="O426" s="102"/>
      <c r="P426" s="102"/>
    </row>
    <row r="427" spans="5:16" s="94" customFormat="1" ht="13.5">
      <c r="E427" s="102"/>
      <c r="F427" s="102"/>
      <c r="G427" s="102"/>
      <c r="H427" s="102"/>
      <c r="I427" s="102"/>
      <c r="J427" s="102"/>
      <c r="K427" s="102"/>
      <c r="L427" s="102"/>
      <c r="M427" s="102"/>
      <c r="N427" s="102"/>
      <c r="O427" s="102"/>
      <c r="P427" s="102"/>
    </row>
    <row r="428" spans="5:16" s="94" customFormat="1" ht="13.5">
      <c r="E428" s="102"/>
      <c r="F428" s="102"/>
      <c r="G428" s="102"/>
      <c r="H428" s="102"/>
      <c r="I428" s="102"/>
      <c r="J428" s="102"/>
      <c r="K428" s="102"/>
      <c r="L428" s="102"/>
      <c r="M428" s="102"/>
      <c r="N428" s="102"/>
      <c r="O428" s="102"/>
      <c r="P428" s="102"/>
    </row>
    <row r="429" spans="5:16" s="94" customFormat="1" ht="13.5">
      <c r="E429" s="102"/>
      <c r="F429" s="102"/>
      <c r="G429" s="102"/>
      <c r="H429" s="102"/>
      <c r="I429" s="102"/>
      <c r="J429" s="102"/>
      <c r="K429" s="102"/>
      <c r="L429" s="102"/>
      <c r="M429" s="102"/>
      <c r="N429" s="102"/>
      <c r="O429" s="102"/>
      <c r="P429" s="102"/>
    </row>
    <row r="430" spans="5:16" s="94" customFormat="1" ht="13.5">
      <c r="E430" s="102"/>
      <c r="F430" s="102"/>
      <c r="G430" s="102"/>
      <c r="H430" s="102"/>
      <c r="I430" s="102"/>
      <c r="J430" s="102"/>
      <c r="K430" s="102"/>
      <c r="L430" s="102"/>
      <c r="M430" s="102"/>
      <c r="N430" s="102"/>
      <c r="O430" s="102"/>
      <c r="P430" s="102"/>
    </row>
    <row r="431" spans="5:16" s="94" customFormat="1" ht="13.5">
      <c r="E431" s="102"/>
      <c r="F431" s="102"/>
      <c r="G431" s="102"/>
      <c r="H431" s="102"/>
      <c r="I431" s="102"/>
      <c r="J431" s="102"/>
      <c r="K431" s="102"/>
      <c r="L431" s="102"/>
      <c r="M431" s="102"/>
      <c r="N431" s="102"/>
      <c r="O431" s="102"/>
      <c r="P431" s="102"/>
    </row>
    <row r="432" spans="5:16" s="94" customFormat="1" ht="13.5">
      <c r="E432" s="102"/>
      <c r="F432" s="102"/>
      <c r="G432" s="102"/>
      <c r="H432" s="102"/>
      <c r="I432" s="102"/>
      <c r="J432" s="102"/>
      <c r="K432" s="102"/>
      <c r="L432" s="102"/>
      <c r="M432" s="102"/>
      <c r="N432" s="102"/>
      <c r="O432" s="102"/>
      <c r="P432" s="102"/>
    </row>
    <row r="433" spans="5:16" s="94" customFormat="1" ht="13.5">
      <c r="E433" s="102"/>
      <c r="F433" s="102"/>
      <c r="G433" s="102"/>
      <c r="H433" s="102"/>
      <c r="I433" s="102"/>
      <c r="J433" s="102"/>
      <c r="K433" s="102"/>
      <c r="L433" s="102"/>
      <c r="M433" s="102"/>
      <c r="N433" s="102"/>
      <c r="O433" s="102"/>
      <c r="P433" s="102"/>
    </row>
    <row r="434" spans="5:16" s="94" customFormat="1" ht="13.5">
      <c r="E434" s="102"/>
      <c r="F434" s="102"/>
      <c r="G434" s="102"/>
      <c r="H434" s="102"/>
      <c r="I434" s="102"/>
      <c r="J434" s="102"/>
      <c r="K434" s="102"/>
      <c r="L434" s="102"/>
      <c r="M434" s="102"/>
      <c r="N434" s="102"/>
      <c r="O434" s="102"/>
      <c r="P434" s="102"/>
    </row>
    <row r="435" spans="5:16" s="94" customFormat="1" ht="13.5">
      <c r="E435" s="102"/>
      <c r="F435" s="102"/>
      <c r="G435" s="102"/>
      <c r="H435" s="102"/>
      <c r="I435" s="102"/>
      <c r="J435" s="102"/>
      <c r="K435" s="102"/>
      <c r="L435" s="102"/>
      <c r="M435" s="102"/>
      <c r="N435" s="102"/>
      <c r="O435" s="102"/>
      <c r="P435" s="102"/>
    </row>
    <row r="436" spans="5:16" s="94" customFormat="1" ht="13.5">
      <c r="E436" s="102"/>
      <c r="F436" s="102"/>
      <c r="G436" s="102"/>
      <c r="H436" s="102"/>
      <c r="I436" s="102"/>
      <c r="J436" s="102"/>
      <c r="K436" s="102"/>
      <c r="L436" s="102"/>
      <c r="M436" s="102"/>
      <c r="N436" s="102"/>
      <c r="O436" s="102"/>
      <c r="P436" s="102"/>
    </row>
    <row r="437" spans="5:16" s="94" customFormat="1" ht="13.5">
      <c r="E437" s="102"/>
      <c r="F437" s="102"/>
      <c r="G437" s="102"/>
      <c r="H437" s="102"/>
      <c r="I437" s="102"/>
      <c r="J437" s="102"/>
      <c r="K437" s="102"/>
      <c r="L437" s="102"/>
      <c r="M437" s="102"/>
      <c r="N437" s="102"/>
      <c r="O437" s="102"/>
      <c r="P437" s="102"/>
    </row>
    <row r="438" spans="5:16" s="94" customFormat="1" ht="13.5">
      <c r="E438" s="102"/>
      <c r="F438" s="102"/>
      <c r="G438" s="102"/>
      <c r="H438" s="102"/>
      <c r="I438" s="102"/>
      <c r="J438" s="102"/>
      <c r="K438" s="102"/>
      <c r="L438" s="102"/>
      <c r="M438" s="102"/>
      <c r="N438" s="102"/>
      <c r="O438" s="102"/>
      <c r="P438" s="102"/>
    </row>
    <row r="439" spans="5:16" s="94" customFormat="1" ht="13.5">
      <c r="E439" s="102"/>
      <c r="F439" s="102"/>
      <c r="G439" s="102"/>
      <c r="H439" s="102"/>
      <c r="I439" s="102"/>
      <c r="J439" s="102"/>
      <c r="K439" s="102"/>
      <c r="L439" s="102"/>
      <c r="M439" s="102"/>
      <c r="N439" s="102"/>
      <c r="O439" s="102"/>
      <c r="P439" s="102"/>
    </row>
    <row r="440" spans="5:16" s="94" customFormat="1" ht="13.5">
      <c r="E440" s="102"/>
      <c r="F440" s="102"/>
      <c r="G440" s="102"/>
      <c r="H440" s="102"/>
      <c r="I440" s="102"/>
      <c r="J440" s="102"/>
      <c r="K440" s="102"/>
      <c r="L440" s="102"/>
      <c r="M440" s="102"/>
      <c r="N440" s="102"/>
      <c r="O440" s="102"/>
      <c r="P440" s="102"/>
    </row>
    <row r="441" spans="5:16" s="94" customFormat="1" ht="13.5">
      <c r="E441" s="102"/>
      <c r="F441" s="102"/>
      <c r="G441" s="102"/>
      <c r="H441" s="102"/>
      <c r="I441" s="102"/>
      <c r="J441" s="102"/>
      <c r="K441" s="102"/>
      <c r="L441" s="102"/>
      <c r="M441" s="102"/>
      <c r="N441" s="102"/>
      <c r="O441" s="102"/>
      <c r="P441" s="102"/>
    </row>
    <row r="442" spans="5:16" s="94" customFormat="1" ht="13.5">
      <c r="E442" s="102"/>
      <c r="F442" s="102"/>
      <c r="G442" s="102"/>
      <c r="H442" s="102"/>
      <c r="I442" s="102"/>
      <c r="J442" s="102"/>
      <c r="K442" s="102"/>
      <c r="L442" s="102"/>
      <c r="M442" s="102"/>
      <c r="N442" s="102"/>
      <c r="O442" s="102"/>
      <c r="P442" s="102"/>
    </row>
    <row r="443" spans="5:16" s="94" customFormat="1" ht="13.5">
      <c r="E443" s="102"/>
      <c r="F443" s="102"/>
      <c r="G443" s="102"/>
      <c r="H443" s="102"/>
      <c r="I443" s="102"/>
      <c r="J443" s="102"/>
      <c r="K443" s="102"/>
      <c r="L443" s="102"/>
      <c r="M443" s="102"/>
      <c r="N443" s="102"/>
      <c r="O443" s="102"/>
      <c r="P443" s="102"/>
    </row>
    <row r="444" spans="5:16" s="94" customFormat="1" ht="13.5">
      <c r="E444" s="102"/>
      <c r="F444" s="102"/>
      <c r="G444" s="102"/>
      <c r="H444" s="102"/>
      <c r="I444" s="102"/>
      <c r="J444" s="102"/>
      <c r="K444" s="102"/>
      <c r="L444" s="102"/>
      <c r="M444" s="102"/>
      <c r="N444" s="102"/>
      <c r="O444" s="102"/>
      <c r="P444" s="102"/>
    </row>
    <row r="445" spans="5:16" s="94" customFormat="1" ht="13.5">
      <c r="E445" s="102"/>
      <c r="F445" s="102"/>
      <c r="G445" s="102"/>
      <c r="H445" s="102"/>
      <c r="I445" s="102"/>
      <c r="J445" s="102"/>
      <c r="K445" s="102"/>
      <c r="L445" s="102"/>
      <c r="M445" s="102"/>
      <c r="N445" s="102"/>
      <c r="O445" s="102"/>
      <c r="P445" s="102"/>
    </row>
    <row r="446" spans="5:16" s="94" customFormat="1" ht="13.5">
      <c r="E446" s="102"/>
      <c r="F446" s="102"/>
      <c r="G446" s="102"/>
      <c r="H446" s="102"/>
      <c r="I446" s="102"/>
      <c r="J446" s="102"/>
      <c r="K446" s="102"/>
      <c r="L446" s="102"/>
      <c r="M446" s="102"/>
      <c r="N446" s="102"/>
      <c r="O446" s="102"/>
      <c r="P446" s="102"/>
    </row>
    <row r="447" spans="5:16" s="94" customFormat="1" ht="13.5">
      <c r="E447" s="102"/>
      <c r="F447" s="102"/>
      <c r="G447" s="102"/>
      <c r="H447" s="102"/>
      <c r="I447" s="102"/>
      <c r="J447" s="102"/>
      <c r="K447" s="102"/>
      <c r="L447" s="102"/>
      <c r="M447" s="102"/>
      <c r="N447" s="102"/>
      <c r="O447" s="102"/>
      <c r="P447" s="102"/>
    </row>
    <row r="448" spans="5:16" s="94" customFormat="1" ht="13.5">
      <c r="E448" s="102"/>
      <c r="F448" s="102"/>
      <c r="G448" s="102"/>
      <c r="H448" s="102"/>
      <c r="I448" s="102"/>
      <c r="J448" s="102"/>
      <c r="K448" s="102"/>
      <c r="L448" s="102"/>
      <c r="M448" s="102"/>
      <c r="N448" s="102"/>
      <c r="O448" s="102"/>
      <c r="P448" s="102"/>
    </row>
    <row r="449" spans="5:16" s="94" customFormat="1" ht="13.5">
      <c r="E449" s="102"/>
      <c r="F449" s="102"/>
      <c r="G449" s="102"/>
      <c r="H449" s="102"/>
      <c r="I449" s="102"/>
      <c r="J449" s="102"/>
      <c r="K449" s="102"/>
      <c r="L449" s="102"/>
      <c r="M449" s="102"/>
      <c r="N449" s="102"/>
      <c r="O449" s="102"/>
      <c r="P449" s="102"/>
    </row>
    <row r="450" spans="5:16" s="94" customFormat="1" ht="13.5">
      <c r="E450" s="102"/>
      <c r="F450" s="102"/>
      <c r="G450" s="102"/>
      <c r="H450" s="102"/>
      <c r="I450" s="102"/>
      <c r="J450" s="102"/>
      <c r="K450" s="102"/>
      <c r="L450" s="102"/>
      <c r="M450" s="102"/>
      <c r="N450" s="102"/>
      <c r="O450" s="102"/>
      <c r="P450" s="102"/>
    </row>
    <row r="451" spans="5:16" s="94" customFormat="1" ht="13.5">
      <c r="E451" s="102"/>
      <c r="F451" s="102"/>
      <c r="G451" s="102"/>
      <c r="H451" s="102"/>
      <c r="I451" s="102"/>
      <c r="J451" s="102"/>
      <c r="K451" s="102"/>
      <c r="L451" s="102"/>
      <c r="M451" s="102"/>
      <c r="N451" s="102"/>
      <c r="O451" s="102"/>
      <c r="P451" s="102"/>
    </row>
    <row r="452" spans="5:16" s="94" customFormat="1" ht="13.5">
      <c r="E452" s="102"/>
      <c r="F452" s="102"/>
      <c r="G452" s="102"/>
      <c r="H452" s="102"/>
      <c r="I452" s="102"/>
      <c r="J452" s="102"/>
      <c r="K452" s="102"/>
      <c r="L452" s="102"/>
      <c r="M452" s="102"/>
      <c r="N452" s="102"/>
      <c r="O452" s="102"/>
      <c r="P452" s="102"/>
    </row>
    <row r="453" spans="5:16" s="94" customFormat="1" ht="13.5">
      <c r="E453" s="102"/>
      <c r="F453" s="102"/>
      <c r="G453" s="102"/>
      <c r="H453" s="102"/>
      <c r="I453" s="102"/>
      <c r="J453" s="102"/>
      <c r="K453" s="102"/>
      <c r="L453" s="102"/>
      <c r="M453" s="102"/>
      <c r="N453" s="102"/>
      <c r="O453" s="102"/>
      <c r="P453" s="102"/>
    </row>
    <row r="454" spans="5:16" s="94" customFormat="1" ht="13.5">
      <c r="E454" s="102"/>
      <c r="F454" s="102"/>
      <c r="G454" s="102"/>
      <c r="H454" s="102"/>
      <c r="I454" s="102"/>
      <c r="J454" s="102"/>
      <c r="K454" s="102"/>
      <c r="L454" s="102"/>
      <c r="M454" s="102"/>
      <c r="N454" s="102"/>
      <c r="O454" s="102"/>
      <c r="P454" s="102"/>
    </row>
    <row r="455" spans="5:16" s="94" customFormat="1" ht="13.5">
      <c r="E455" s="102"/>
      <c r="F455" s="102"/>
      <c r="G455" s="102"/>
      <c r="H455" s="102"/>
      <c r="I455" s="102"/>
      <c r="J455" s="102"/>
      <c r="K455" s="102"/>
      <c r="L455" s="102"/>
      <c r="M455" s="102"/>
      <c r="N455" s="102"/>
      <c r="O455" s="102"/>
      <c r="P455" s="102"/>
    </row>
    <row r="456" spans="5:16" s="94" customFormat="1" ht="13.5">
      <c r="E456" s="102"/>
      <c r="F456" s="102"/>
      <c r="G456" s="102"/>
      <c r="H456" s="102"/>
      <c r="I456" s="102"/>
      <c r="J456" s="102"/>
      <c r="K456" s="102"/>
      <c r="L456" s="102"/>
      <c r="M456" s="102"/>
      <c r="N456" s="102"/>
      <c r="O456" s="102"/>
      <c r="P456" s="102"/>
    </row>
    <row r="457" spans="5:16" s="94" customFormat="1" ht="13.5">
      <c r="E457" s="102"/>
      <c r="F457" s="102"/>
      <c r="G457" s="102"/>
      <c r="H457" s="102"/>
      <c r="I457" s="102"/>
      <c r="J457" s="102"/>
      <c r="K457" s="102"/>
      <c r="L457" s="102"/>
      <c r="M457" s="102"/>
      <c r="N457" s="102"/>
      <c r="O457" s="102"/>
      <c r="P457" s="102"/>
    </row>
    <row r="458" spans="5:16" s="94" customFormat="1" ht="13.5">
      <c r="E458" s="102"/>
      <c r="F458" s="102"/>
      <c r="G458" s="102"/>
      <c r="H458" s="102"/>
      <c r="I458" s="102"/>
      <c r="J458" s="102"/>
      <c r="K458" s="102"/>
      <c r="L458" s="102"/>
      <c r="M458" s="102"/>
      <c r="N458" s="102"/>
      <c r="O458" s="102"/>
      <c r="P458" s="102"/>
    </row>
    <row r="459" spans="5:16" s="94" customFormat="1" ht="13.5">
      <c r="E459" s="102"/>
      <c r="F459" s="102"/>
      <c r="G459" s="102"/>
      <c r="H459" s="102"/>
      <c r="I459" s="102"/>
      <c r="J459" s="102"/>
      <c r="K459" s="102"/>
      <c r="L459" s="102"/>
      <c r="M459" s="102"/>
      <c r="N459" s="102"/>
      <c r="O459" s="102"/>
      <c r="P459" s="102"/>
    </row>
    <row r="460" spans="5:16" s="94" customFormat="1" ht="13.5">
      <c r="E460" s="102"/>
      <c r="F460" s="102"/>
      <c r="G460" s="102"/>
      <c r="H460" s="102"/>
      <c r="I460" s="102"/>
      <c r="J460" s="102"/>
      <c r="K460" s="102"/>
      <c r="L460" s="102"/>
      <c r="M460" s="102"/>
      <c r="N460" s="102"/>
      <c r="O460" s="102"/>
      <c r="P460" s="102"/>
    </row>
    <row r="461" spans="5:16" s="94" customFormat="1" ht="13.5">
      <c r="E461" s="102"/>
      <c r="F461" s="102"/>
      <c r="G461" s="102"/>
      <c r="H461" s="102"/>
      <c r="I461" s="102"/>
      <c r="J461" s="102"/>
      <c r="K461" s="102"/>
      <c r="L461" s="102"/>
      <c r="M461" s="102"/>
      <c r="N461" s="102"/>
      <c r="O461" s="102"/>
      <c r="P461" s="102"/>
    </row>
    <row r="462" spans="5:16" s="94" customFormat="1" ht="13.5">
      <c r="E462" s="102"/>
      <c r="F462" s="102"/>
      <c r="G462" s="102"/>
      <c r="H462" s="102"/>
      <c r="I462" s="102"/>
      <c r="J462" s="102"/>
      <c r="K462" s="102"/>
      <c r="L462" s="102"/>
      <c r="M462" s="102"/>
      <c r="N462" s="102"/>
      <c r="O462" s="102"/>
      <c r="P462" s="102"/>
    </row>
    <row r="463" spans="5:16" s="94" customFormat="1" ht="13.5">
      <c r="E463" s="102"/>
      <c r="F463" s="102"/>
      <c r="G463" s="102"/>
      <c r="H463" s="102"/>
      <c r="I463" s="102"/>
      <c r="J463" s="102"/>
      <c r="K463" s="102"/>
      <c r="L463" s="102"/>
      <c r="M463" s="102"/>
      <c r="N463" s="102"/>
      <c r="O463" s="102"/>
      <c r="P463" s="102"/>
    </row>
    <row r="464" spans="5:16" s="94" customFormat="1" ht="13.5">
      <c r="E464" s="102"/>
      <c r="F464" s="102"/>
      <c r="G464" s="102"/>
      <c r="H464" s="102"/>
      <c r="I464" s="102"/>
      <c r="J464" s="102"/>
      <c r="K464" s="102"/>
      <c r="L464" s="102"/>
      <c r="M464" s="102"/>
      <c r="N464" s="102"/>
      <c r="O464" s="102"/>
      <c r="P464" s="102"/>
    </row>
    <row r="465" spans="5:16" s="94" customFormat="1" ht="13.5">
      <c r="E465" s="102"/>
      <c r="F465" s="102"/>
      <c r="G465" s="102"/>
      <c r="H465" s="102"/>
      <c r="I465" s="102"/>
      <c r="J465" s="102"/>
      <c r="K465" s="102"/>
      <c r="L465" s="102"/>
      <c r="M465" s="102"/>
      <c r="N465" s="102"/>
      <c r="O465" s="102"/>
      <c r="P465" s="102"/>
    </row>
    <row r="466" spans="5:16" s="94" customFormat="1" ht="13.5">
      <c r="E466" s="102"/>
      <c r="F466" s="102"/>
      <c r="G466" s="102"/>
      <c r="H466" s="102"/>
      <c r="I466" s="102"/>
      <c r="J466" s="102"/>
      <c r="K466" s="102"/>
      <c r="L466" s="102"/>
      <c r="M466" s="102"/>
      <c r="N466" s="102"/>
      <c r="O466" s="102"/>
      <c r="P466" s="102"/>
    </row>
    <row r="467" spans="5:16" s="94" customFormat="1" ht="13.5">
      <c r="E467" s="102"/>
      <c r="F467" s="102"/>
      <c r="G467" s="102"/>
      <c r="H467" s="102"/>
      <c r="I467" s="102"/>
      <c r="J467" s="102"/>
      <c r="K467" s="102"/>
      <c r="L467" s="102"/>
      <c r="M467" s="102"/>
      <c r="N467" s="102"/>
      <c r="O467" s="102"/>
      <c r="P467" s="102"/>
    </row>
    <row r="468" spans="5:16" s="94" customFormat="1" ht="13.5">
      <c r="E468" s="102"/>
      <c r="F468" s="102"/>
      <c r="G468" s="102"/>
      <c r="H468" s="102"/>
      <c r="I468" s="102"/>
      <c r="J468" s="102"/>
      <c r="K468" s="102"/>
      <c r="L468" s="102"/>
      <c r="M468" s="102"/>
      <c r="N468" s="102"/>
      <c r="O468" s="102"/>
      <c r="P468" s="102"/>
    </row>
    <row r="469" spans="5:16" s="94" customFormat="1" ht="13.5">
      <c r="E469" s="102"/>
      <c r="F469" s="102"/>
      <c r="G469" s="102"/>
      <c r="H469" s="102"/>
      <c r="I469" s="102"/>
      <c r="J469" s="102"/>
      <c r="K469" s="102"/>
      <c r="L469" s="102"/>
      <c r="M469" s="102"/>
      <c r="N469" s="102"/>
      <c r="O469" s="102"/>
      <c r="P469" s="102"/>
    </row>
    <row r="470" spans="5:16" s="94" customFormat="1" ht="13.5">
      <c r="E470" s="102"/>
      <c r="F470" s="102"/>
      <c r="G470" s="102"/>
      <c r="H470" s="102"/>
      <c r="I470" s="102"/>
      <c r="J470" s="102"/>
      <c r="K470" s="102"/>
      <c r="L470" s="102"/>
      <c r="M470" s="102"/>
      <c r="N470" s="102"/>
      <c r="O470" s="102"/>
      <c r="P470" s="102"/>
    </row>
    <row r="471" spans="5:16" s="94" customFormat="1" ht="13.5">
      <c r="E471" s="102"/>
      <c r="F471" s="102"/>
      <c r="G471" s="102"/>
      <c r="H471" s="102"/>
      <c r="I471" s="102"/>
      <c r="J471" s="102"/>
      <c r="K471" s="102"/>
      <c r="L471" s="102"/>
      <c r="M471" s="102"/>
      <c r="N471" s="102"/>
      <c r="O471" s="102"/>
      <c r="P471" s="102"/>
    </row>
    <row r="472" spans="5:16" s="94" customFormat="1" ht="13.5">
      <c r="E472" s="102"/>
      <c r="F472" s="102"/>
      <c r="G472" s="102"/>
      <c r="H472" s="102"/>
      <c r="I472" s="102"/>
      <c r="J472" s="102"/>
      <c r="K472" s="102"/>
      <c r="L472" s="102"/>
      <c r="M472" s="102"/>
      <c r="N472" s="102"/>
      <c r="O472" s="102"/>
      <c r="P472" s="102"/>
    </row>
    <row r="473" spans="5:16" s="94" customFormat="1" ht="13.5">
      <c r="E473" s="102"/>
      <c r="F473" s="102"/>
      <c r="G473" s="102"/>
      <c r="H473" s="102"/>
      <c r="I473" s="102"/>
      <c r="J473" s="102"/>
      <c r="K473" s="102"/>
      <c r="L473" s="102"/>
      <c r="M473" s="102"/>
      <c r="N473" s="102"/>
      <c r="O473" s="102"/>
      <c r="P473" s="102"/>
    </row>
    <row r="474" spans="5:16" s="94" customFormat="1" ht="13.5">
      <c r="E474" s="102"/>
      <c r="F474" s="102"/>
      <c r="G474" s="102"/>
      <c r="H474" s="102"/>
      <c r="I474" s="102"/>
      <c r="J474" s="102"/>
      <c r="K474" s="102"/>
      <c r="L474" s="102"/>
      <c r="M474" s="102"/>
      <c r="N474" s="102"/>
      <c r="O474" s="102"/>
      <c r="P474" s="102"/>
    </row>
    <row r="475" spans="5:16" s="94" customFormat="1" ht="13.5">
      <c r="E475" s="102"/>
      <c r="F475" s="102"/>
      <c r="G475" s="102"/>
      <c r="H475" s="102"/>
      <c r="I475" s="102"/>
      <c r="J475" s="102"/>
      <c r="K475" s="102"/>
      <c r="L475" s="102"/>
      <c r="M475" s="102"/>
      <c r="N475" s="102"/>
      <c r="O475" s="102"/>
      <c r="P475" s="102"/>
    </row>
    <row r="476" spans="5:16" s="94" customFormat="1" ht="13.5">
      <c r="E476" s="102"/>
      <c r="F476" s="102"/>
      <c r="G476" s="102"/>
      <c r="H476" s="102"/>
      <c r="I476" s="102"/>
      <c r="J476" s="102"/>
      <c r="K476" s="102"/>
      <c r="L476" s="102"/>
      <c r="M476" s="102"/>
      <c r="N476" s="102"/>
      <c r="O476" s="102"/>
      <c r="P476" s="102"/>
    </row>
    <row r="477" spans="5:16" s="94" customFormat="1" ht="13.5">
      <c r="E477" s="102"/>
      <c r="F477" s="102"/>
      <c r="G477" s="102"/>
      <c r="H477" s="102"/>
      <c r="I477" s="102"/>
      <c r="J477" s="102"/>
      <c r="K477" s="102"/>
      <c r="L477" s="102"/>
      <c r="M477" s="102"/>
      <c r="N477" s="102"/>
      <c r="O477" s="102"/>
      <c r="P477" s="102"/>
    </row>
    <row r="478" spans="5:16" s="94" customFormat="1" ht="13.5">
      <c r="E478" s="102"/>
      <c r="F478" s="102"/>
      <c r="G478" s="102"/>
      <c r="H478" s="102"/>
      <c r="I478" s="102"/>
      <c r="J478" s="102"/>
      <c r="K478" s="102"/>
      <c r="L478" s="102"/>
      <c r="M478" s="102"/>
      <c r="N478" s="102"/>
      <c r="O478" s="102"/>
      <c r="P478" s="102"/>
    </row>
    <row r="479" spans="5:16" s="94" customFormat="1" ht="13.5">
      <c r="E479" s="102"/>
      <c r="F479" s="102"/>
      <c r="G479" s="102"/>
      <c r="H479" s="102"/>
      <c r="I479" s="102"/>
      <c r="J479" s="102"/>
      <c r="K479" s="102"/>
      <c r="L479" s="102"/>
      <c r="M479" s="102"/>
      <c r="N479" s="102"/>
      <c r="O479" s="102"/>
      <c r="P479" s="102"/>
    </row>
    <row r="480" spans="5:16" s="94" customFormat="1" ht="13.5">
      <c r="E480" s="102"/>
      <c r="F480" s="102"/>
      <c r="G480" s="102"/>
      <c r="H480" s="102"/>
      <c r="I480" s="102"/>
      <c r="J480" s="102"/>
      <c r="K480" s="102"/>
      <c r="L480" s="102"/>
      <c r="M480" s="102"/>
      <c r="N480" s="102"/>
      <c r="O480" s="102"/>
      <c r="P480" s="102"/>
    </row>
    <row r="481" spans="5:16" s="94" customFormat="1" ht="13.5">
      <c r="E481" s="102"/>
      <c r="F481" s="102"/>
      <c r="G481" s="102"/>
      <c r="H481" s="102"/>
      <c r="I481" s="102"/>
      <c r="J481" s="102"/>
      <c r="K481" s="102"/>
      <c r="L481" s="102"/>
      <c r="M481" s="102"/>
      <c r="N481" s="102"/>
      <c r="O481" s="102"/>
      <c r="P481" s="102"/>
    </row>
    <row r="482" spans="5:16" s="94" customFormat="1" ht="13.5">
      <c r="E482" s="102"/>
      <c r="F482" s="102"/>
      <c r="G482" s="102"/>
      <c r="H482" s="102"/>
      <c r="I482" s="102"/>
      <c r="J482" s="102"/>
      <c r="K482" s="102"/>
      <c r="L482" s="102"/>
      <c r="M482" s="102"/>
      <c r="N482" s="102"/>
      <c r="O482" s="102"/>
      <c r="P482" s="102"/>
    </row>
    <row r="483" spans="5:16" s="94" customFormat="1" ht="13.5">
      <c r="E483" s="102"/>
      <c r="F483" s="102"/>
      <c r="G483" s="102"/>
      <c r="H483" s="102"/>
      <c r="I483" s="102"/>
      <c r="J483" s="102"/>
      <c r="K483" s="102"/>
      <c r="L483" s="102"/>
      <c r="M483" s="102"/>
      <c r="N483" s="102"/>
      <c r="O483" s="102"/>
      <c r="P483" s="102"/>
    </row>
    <row r="484" spans="5:16" s="94" customFormat="1" ht="13.5">
      <c r="E484" s="102"/>
      <c r="F484" s="102"/>
      <c r="G484" s="102"/>
      <c r="H484" s="102"/>
      <c r="I484" s="102"/>
      <c r="J484" s="102"/>
      <c r="K484" s="102"/>
      <c r="L484" s="102"/>
      <c r="M484" s="102"/>
      <c r="N484" s="102"/>
      <c r="O484" s="102"/>
      <c r="P484" s="102"/>
    </row>
    <row r="485" spans="5:16" s="94" customFormat="1" ht="13.5">
      <c r="E485" s="102"/>
      <c r="F485" s="102"/>
      <c r="G485" s="102"/>
      <c r="H485" s="102"/>
      <c r="I485" s="102"/>
      <c r="J485" s="102"/>
      <c r="K485" s="102"/>
      <c r="L485" s="102"/>
      <c r="M485" s="102"/>
      <c r="N485" s="102"/>
      <c r="O485" s="102"/>
      <c r="P485" s="102"/>
    </row>
    <row r="486" spans="5:16" s="94" customFormat="1" ht="13.5">
      <c r="E486" s="102"/>
      <c r="F486" s="102"/>
      <c r="G486" s="102"/>
      <c r="H486" s="102"/>
      <c r="I486" s="102"/>
      <c r="J486" s="102"/>
      <c r="K486" s="102"/>
      <c r="L486" s="102"/>
      <c r="M486" s="102"/>
      <c r="N486" s="102"/>
      <c r="O486" s="102"/>
      <c r="P486" s="102"/>
    </row>
    <row r="487" spans="5:16" s="94" customFormat="1" ht="13.5">
      <c r="E487" s="102"/>
      <c r="F487" s="102"/>
      <c r="G487" s="102"/>
      <c r="H487" s="102"/>
      <c r="I487" s="102"/>
      <c r="J487" s="102"/>
      <c r="K487" s="102"/>
      <c r="L487" s="102"/>
      <c r="M487" s="102"/>
      <c r="N487" s="102"/>
      <c r="O487" s="102"/>
      <c r="P487" s="102"/>
    </row>
    <row r="488" spans="5:16" s="94" customFormat="1" ht="13.5">
      <c r="E488" s="102"/>
      <c r="F488" s="102"/>
      <c r="G488" s="102"/>
      <c r="H488" s="102"/>
      <c r="I488" s="102"/>
      <c r="J488" s="102"/>
      <c r="K488" s="102"/>
      <c r="L488" s="102"/>
      <c r="M488" s="102"/>
      <c r="N488" s="102"/>
      <c r="O488" s="102"/>
      <c r="P488" s="102"/>
    </row>
    <row r="489" spans="5:16" s="94" customFormat="1" ht="13.5">
      <c r="E489" s="102"/>
      <c r="F489" s="102"/>
      <c r="G489" s="102"/>
      <c r="H489" s="102"/>
      <c r="I489" s="102"/>
      <c r="J489" s="102"/>
      <c r="K489" s="102"/>
      <c r="L489" s="102"/>
      <c r="M489" s="102"/>
      <c r="N489" s="102"/>
      <c r="O489" s="102"/>
      <c r="P489" s="102"/>
    </row>
    <row r="490" spans="5:16" s="94" customFormat="1" ht="13.5">
      <c r="E490" s="102"/>
      <c r="F490" s="102"/>
      <c r="G490" s="102"/>
      <c r="H490" s="102"/>
      <c r="I490" s="102"/>
      <c r="J490" s="102"/>
      <c r="K490" s="102"/>
      <c r="L490" s="102"/>
      <c r="M490" s="102"/>
      <c r="N490" s="102"/>
      <c r="O490" s="102"/>
      <c r="P490" s="102"/>
    </row>
    <row r="491" spans="5:16" s="94" customFormat="1" ht="13.5">
      <c r="E491" s="102"/>
      <c r="F491" s="102"/>
      <c r="G491" s="102"/>
      <c r="H491" s="102"/>
      <c r="I491" s="102"/>
      <c r="J491" s="102"/>
      <c r="K491" s="102"/>
      <c r="L491" s="102"/>
      <c r="M491" s="102"/>
      <c r="N491" s="102"/>
      <c r="O491" s="102"/>
      <c r="P491" s="102"/>
    </row>
  </sheetData>
  <sheetProtection/>
  <protectedRanges>
    <protectedRange sqref="C30:C32" name="範囲4"/>
    <protectedRange sqref="C25:C27" name="範囲3"/>
    <protectedRange sqref="C13:C22" name="範囲2"/>
    <protectedRange sqref="C5:C10" name="範囲1"/>
  </protectedRanges>
  <mergeCells count="1">
    <mergeCell ref="A24:D24"/>
  </mergeCells>
  <printOptions/>
  <pageMargins left="1.35" right="0.75" top="1" bottom="1" header="0.512" footer="0.512"/>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sheetPr>
    <tabColor indexed="42"/>
  </sheetPr>
  <dimension ref="A1:CM182"/>
  <sheetViews>
    <sheetView workbookViewId="0" topLeftCell="B1">
      <selection activeCell="B3" sqref="B3:F3"/>
    </sheetView>
  </sheetViews>
  <sheetFormatPr defaultColWidth="9.00390625" defaultRowHeight="13.5"/>
  <cols>
    <col min="1" max="1" width="7.75390625" style="106" customWidth="1"/>
    <col min="2" max="2" width="3.625" style="106" customWidth="1"/>
    <col min="3" max="3" width="9.00390625" style="106" customWidth="1"/>
    <col min="4" max="4" width="12.75390625" style="106" customWidth="1"/>
    <col min="5" max="5" width="13.375" style="14" customWidth="1"/>
    <col min="6" max="6" width="15.00390625" style="14" customWidth="1"/>
    <col min="7" max="7" width="18.75390625" style="106" customWidth="1"/>
    <col min="8" max="91" width="9.00390625" style="120" customWidth="1"/>
    <col min="92" max="16384" width="9.00390625" style="25" customWidth="1"/>
  </cols>
  <sheetData>
    <row r="1" spans="1:91" s="106" customFormat="1" ht="25.5">
      <c r="A1" s="105" t="s">
        <v>247</v>
      </c>
      <c r="C1" s="107"/>
      <c r="D1" s="107"/>
      <c r="E1" s="107"/>
      <c r="F1" s="107"/>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row>
    <row r="2" spans="1:91" s="106" customFormat="1" ht="25.5">
      <c r="A2" s="105"/>
      <c r="C2" s="107"/>
      <c r="D2" s="107"/>
      <c r="E2" s="107"/>
      <c r="F2" s="107"/>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row>
    <row r="3" spans="1:91" s="106" customFormat="1" ht="28.5" customHeight="1">
      <c r="A3" s="166" t="s">
        <v>200</v>
      </c>
      <c r="B3" s="196" t="s">
        <v>217</v>
      </c>
      <c r="C3" s="196"/>
      <c r="D3" s="196"/>
      <c r="E3" s="196"/>
      <c r="F3" s="196"/>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row>
    <row r="4" spans="1:91" s="106" customFormat="1" ht="14.25">
      <c r="A4" s="108"/>
      <c r="B4" s="108"/>
      <c r="C4" s="108"/>
      <c r="D4" s="108"/>
      <c r="E4" s="108"/>
      <c r="F4" s="149" t="str">
        <f>'ＢＳ入力'!F6</f>
        <v>(単位：円）</v>
      </c>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row>
    <row r="5" spans="1:91" s="26" customFormat="1" ht="13.5">
      <c r="A5" s="109"/>
      <c r="B5" s="232"/>
      <c r="C5" s="230"/>
      <c r="D5" s="231"/>
      <c r="E5" s="21" t="s">
        <v>3</v>
      </c>
      <c r="F5" s="21" t="s">
        <v>218</v>
      </c>
      <c r="G5" s="109"/>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row>
    <row r="6" spans="2:6" ht="13.5">
      <c r="B6" s="193" t="s">
        <v>0</v>
      </c>
      <c r="C6" s="223"/>
      <c r="D6" s="224"/>
      <c r="E6" s="22"/>
      <c r="F6" s="22"/>
    </row>
    <row r="7" spans="2:6" ht="13.5">
      <c r="B7" s="110"/>
      <c r="C7" s="223" t="s">
        <v>0</v>
      </c>
      <c r="D7" s="224"/>
      <c r="E7" s="30"/>
      <c r="F7" s="136"/>
    </row>
    <row r="8" spans="2:6" ht="12.75" customHeight="1">
      <c r="B8" s="111"/>
      <c r="C8" s="225" t="s">
        <v>5</v>
      </c>
      <c r="D8" s="226"/>
      <c r="E8" s="30"/>
      <c r="F8" s="136"/>
    </row>
    <row r="9" spans="2:6" ht="13.5">
      <c r="B9" s="188" t="s">
        <v>4</v>
      </c>
      <c r="C9" s="189"/>
      <c r="D9" s="190"/>
      <c r="E9" s="32"/>
      <c r="F9" s="104"/>
    </row>
    <row r="10" spans="2:6" ht="13.5">
      <c r="B10" s="110"/>
      <c r="C10" s="227" t="s">
        <v>38</v>
      </c>
      <c r="D10" s="197"/>
      <c r="E10" s="27">
        <f>E7+E8-E9</f>
        <v>0</v>
      </c>
      <c r="F10" s="27">
        <f>F7+F8-F9</f>
        <v>0</v>
      </c>
    </row>
    <row r="11" spans="2:6" ht="13.5">
      <c r="B11" s="110" t="s">
        <v>6</v>
      </c>
      <c r="C11" s="112"/>
      <c r="D11" s="113"/>
      <c r="E11" s="27"/>
      <c r="F11" s="22"/>
    </row>
    <row r="12" spans="2:6" ht="13.5">
      <c r="B12" s="114"/>
      <c r="C12" s="221" t="s">
        <v>7</v>
      </c>
      <c r="D12" s="222"/>
      <c r="E12" s="30"/>
      <c r="F12" s="136"/>
    </row>
    <row r="13" spans="2:6" ht="13.5">
      <c r="B13" s="114"/>
      <c r="C13" s="221" t="s">
        <v>186</v>
      </c>
      <c r="D13" s="222"/>
      <c r="E13" s="137"/>
      <c r="F13" s="136"/>
    </row>
    <row r="14" spans="2:6" ht="13.5">
      <c r="B14" s="114"/>
      <c r="C14" s="221" t="s">
        <v>8</v>
      </c>
      <c r="D14" s="222"/>
      <c r="E14" s="137"/>
      <c r="F14" s="136"/>
    </row>
    <row r="15" spans="2:6" ht="13.5">
      <c r="B15" s="114"/>
      <c r="C15" s="221" t="s">
        <v>9</v>
      </c>
      <c r="D15" s="222"/>
      <c r="E15" s="137"/>
      <c r="F15" s="136"/>
    </row>
    <row r="16" spans="2:6" ht="13.5">
      <c r="B16" s="114"/>
      <c r="C16" s="221" t="s">
        <v>10</v>
      </c>
      <c r="D16" s="222"/>
      <c r="E16" s="137"/>
      <c r="F16" s="136"/>
    </row>
    <row r="17" spans="2:6" ht="13.5">
      <c r="B17" s="114"/>
      <c r="C17" s="221" t="s">
        <v>11</v>
      </c>
      <c r="D17" s="222"/>
      <c r="E17" s="137"/>
      <c r="F17" s="136"/>
    </row>
    <row r="18" spans="2:6" ht="13.5">
      <c r="B18" s="114"/>
      <c r="C18" s="221" t="s">
        <v>12</v>
      </c>
      <c r="D18" s="222"/>
      <c r="E18" s="137"/>
      <c r="F18" s="136"/>
    </row>
    <row r="19" spans="2:6" ht="13.5">
      <c r="B19" s="114"/>
      <c r="C19" s="191" t="s">
        <v>39</v>
      </c>
      <c r="D19" s="192"/>
      <c r="E19" s="27">
        <f>SUM(E12:E18)</f>
        <v>0</v>
      </c>
      <c r="F19" s="27">
        <f>SUM(F12:F18)</f>
        <v>0</v>
      </c>
    </row>
    <row r="20" spans="2:6" ht="13.5">
      <c r="B20" s="114"/>
      <c r="C20" s="221" t="s">
        <v>13</v>
      </c>
      <c r="D20" s="222"/>
      <c r="E20" s="30"/>
      <c r="F20" s="136"/>
    </row>
    <row r="21" spans="2:6" ht="13.5">
      <c r="B21" s="114"/>
      <c r="C21" s="221" t="s">
        <v>14</v>
      </c>
      <c r="D21" s="222"/>
      <c r="E21" s="137"/>
      <c r="F21" s="136"/>
    </row>
    <row r="22" spans="2:6" ht="13.5">
      <c r="B22" s="114"/>
      <c r="C22" s="221" t="s">
        <v>15</v>
      </c>
      <c r="D22" s="222"/>
      <c r="E22" s="137"/>
      <c r="F22" s="136"/>
    </row>
    <row r="23" spans="2:6" ht="13.5">
      <c r="B23" s="114"/>
      <c r="C23" s="221" t="s">
        <v>16</v>
      </c>
      <c r="D23" s="222"/>
      <c r="E23" s="137"/>
      <c r="F23" s="136"/>
    </row>
    <row r="24" spans="2:6" ht="13.5">
      <c r="B24" s="114"/>
      <c r="C24" s="59" t="s">
        <v>159</v>
      </c>
      <c r="D24" s="115"/>
      <c r="E24" s="137"/>
      <c r="F24" s="136"/>
    </row>
    <row r="25" spans="2:6" ht="13.5">
      <c r="B25" s="114"/>
      <c r="C25" s="59" t="s">
        <v>160</v>
      </c>
      <c r="D25" s="115"/>
      <c r="E25" s="137"/>
      <c r="F25" s="136"/>
    </row>
    <row r="26" spans="2:6" ht="13.5">
      <c r="B26" s="114"/>
      <c r="C26" s="59" t="s">
        <v>161</v>
      </c>
      <c r="D26" s="115"/>
      <c r="E26" s="137"/>
      <c r="F26" s="136"/>
    </row>
    <row r="27" spans="2:6" ht="13.5">
      <c r="B27" s="114"/>
      <c r="C27" s="221" t="s">
        <v>17</v>
      </c>
      <c r="D27" s="222"/>
      <c r="E27" s="137"/>
      <c r="F27" s="136"/>
    </row>
    <row r="28" spans="2:6" ht="13.5">
      <c r="B28" s="114"/>
      <c r="C28" s="221" t="s">
        <v>18</v>
      </c>
      <c r="D28" s="222"/>
      <c r="E28" s="137"/>
      <c r="F28" s="136"/>
    </row>
    <row r="29" spans="2:6" ht="13.5">
      <c r="B29" s="114"/>
      <c r="C29" s="221" t="s">
        <v>19</v>
      </c>
      <c r="D29" s="222"/>
      <c r="E29" s="137"/>
      <c r="F29" s="136"/>
    </row>
    <row r="30" spans="2:6" ht="13.5">
      <c r="B30" s="114"/>
      <c r="C30" s="221" t="s">
        <v>20</v>
      </c>
      <c r="D30" s="222"/>
      <c r="E30" s="137"/>
      <c r="F30" s="136"/>
    </row>
    <row r="31" spans="2:6" ht="13.5">
      <c r="B31" s="114"/>
      <c r="C31" s="221" t="s">
        <v>21</v>
      </c>
      <c r="D31" s="222"/>
      <c r="E31" s="137"/>
      <c r="F31" s="136"/>
    </row>
    <row r="32" spans="2:6" ht="13.5">
      <c r="B32" s="114"/>
      <c r="C32" s="221" t="s">
        <v>22</v>
      </c>
      <c r="D32" s="222"/>
      <c r="E32" s="137"/>
      <c r="F32" s="136"/>
    </row>
    <row r="33" spans="2:6" ht="13.5">
      <c r="B33" s="114"/>
      <c r="C33" s="221" t="s">
        <v>24</v>
      </c>
      <c r="D33" s="222"/>
      <c r="E33" s="137"/>
      <c r="F33" s="136"/>
    </row>
    <row r="34" spans="2:6" ht="13.5">
      <c r="B34" s="114"/>
      <c r="C34" s="221" t="s">
        <v>2</v>
      </c>
      <c r="D34" s="222"/>
      <c r="E34" s="137"/>
      <c r="F34" s="136"/>
    </row>
    <row r="35" spans="2:6" ht="13.5">
      <c r="B35" s="114"/>
      <c r="C35" s="221" t="s">
        <v>23</v>
      </c>
      <c r="D35" s="222"/>
      <c r="E35" s="137"/>
      <c r="F35" s="136"/>
    </row>
    <row r="36" spans="2:6" ht="13.5">
      <c r="B36" s="114"/>
      <c r="C36" s="221" t="s">
        <v>100</v>
      </c>
      <c r="D36" s="222"/>
      <c r="E36" s="137"/>
      <c r="F36" s="136"/>
    </row>
    <row r="37" spans="2:6" ht="13.5">
      <c r="B37" s="114"/>
      <c r="C37" s="221" t="s">
        <v>25</v>
      </c>
      <c r="D37" s="222"/>
      <c r="E37" s="137"/>
      <c r="F37" s="136"/>
    </row>
    <row r="38" spans="2:6" ht="13.5">
      <c r="B38" s="114"/>
      <c r="C38" s="106" t="s">
        <v>40</v>
      </c>
      <c r="D38" s="170"/>
      <c r="E38" s="30"/>
      <c r="F38" s="31"/>
    </row>
    <row r="39" spans="2:6" ht="13.5">
      <c r="B39" s="114"/>
      <c r="C39" s="106" t="s">
        <v>40</v>
      </c>
      <c r="D39" s="170"/>
      <c r="E39" s="30"/>
      <c r="F39" s="29"/>
    </row>
    <row r="40" spans="2:6" ht="13.5">
      <c r="B40" s="114"/>
      <c r="C40" s="106" t="s">
        <v>40</v>
      </c>
      <c r="D40" s="170"/>
      <c r="E40" s="30"/>
      <c r="F40" s="29"/>
    </row>
    <row r="41" spans="2:6" ht="13.5">
      <c r="B41" s="114"/>
      <c r="C41" s="106" t="s">
        <v>40</v>
      </c>
      <c r="D41" s="170"/>
      <c r="E41" s="30"/>
      <c r="F41" s="29"/>
    </row>
    <row r="42" spans="2:6" ht="13.5">
      <c r="B42" s="114"/>
      <c r="C42" s="194" t="s">
        <v>26</v>
      </c>
      <c r="D42" s="195"/>
      <c r="E42" s="27">
        <f>SUM(E19:E41)</f>
        <v>0</v>
      </c>
      <c r="F42" s="27">
        <f>SUM(F19:F41)</f>
        <v>0</v>
      </c>
    </row>
    <row r="43" spans="2:6" ht="13.5">
      <c r="B43" s="110"/>
      <c r="C43" s="227" t="s">
        <v>27</v>
      </c>
      <c r="D43" s="197"/>
      <c r="E43" s="27">
        <f>E10-E42</f>
        <v>0</v>
      </c>
      <c r="F43" s="27">
        <f>F10-F42</f>
        <v>0</v>
      </c>
    </row>
    <row r="44" spans="2:6" ht="13.5">
      <c r="B44" s="110" t="s">
        <v>28</v>
      </c>
      <c r="C44" s="112"/>
      <c r="D44" s="113"/>
      <c r="E44" s="27"/>
      <c r="F44" s="22"/>
    </row>
    <row r="45" spans="2:6" ht="12.75" customHeight="1">
      <c r="B45" s="114"/>
      <c r="C45" s="221" t="s">
        <v>29</v>
      </c>
      <c r="D45" s="222"/>
      <c r="E45" s="30"/>
      <c r="F45" s="31"/>
    </row>
    <row r="46" spans="2:6" ht="12.75" customHeight="1">
      <c r="B46" s="114"/>
      <c r="C46" s="59" t="s">
        <v>93</v>
      </c>
      <c r="D46" s="115"/>
      <c r="E46" s="30"/>
      <c r="F46" s="23">
        <f>IF('投資・財務入力'!C14&gt;'投資・財務入力'!C13,'投資・財務入力'!C14-'投資・財務入力'!C13,0)</f>
        <v>0</v>
      </c>
    </row>
    <row r="47" spans="2:6" ht="13.5">
      <c r="B47" s="114"/>
      <c r="C47" s="221" t="s">
        <v>30</v>
      </c>
      <c r="D47" s="222"/>
      <c r="E47" s="30"/>
      <c r="F47" s="31"/>
    </row>
    <row r="48" spans="2:6" ht="13.5">
      <c r="B48" s="114"/>
      <c r="C48" s="106" t="s">
        <v>40</v>
      </c>
      <c r="D48" s="170"/>
      <c r="E48" s="30"/>
      <c r="F48" s="31"/>
    </row>
    <row r="49" spans="2:6" ht="13.5">
      <c r="B49" s="114"/>
      <c r="C49" s="106" t="s">
        <v>40</v>
      </c>
      <c r="D49" s="170"/>
      <c r="E49" s="30"/>
      <c r="F49" s="29"/>
    </row>
    <row r="50" spans="2:6" ht="13.5">
      <c r="B50" s="110" t="s">
        <v>31</v>
      </c>
      <c r="C50" s="112"/>
      <c r="D50" s="113"/>
      <c r="E50" s="27"/>
      <c r="F50" s="22"/>
    </row>
    <row r="51" spans="2:6" ht="13.5">
      <c r="B51" s="114"/>
      <c r="C51" s="221" t="s">
        <v>187</v>
      </c>
      <c r="D51" s="222"/>
      <c r="E51" s="30"/>
      <c r="F51" s="29"/>
    </row>
    <row r="52" spans="2:6" ht="13.5">
      <c r="B52" s="114"/>
      <c r="C52" s="59" t="s">
        <v>94</v>
      </c>
      <c r="D52" s="115"/>
      <c r="E52" s="30"/>
      <c r="F52" s="23">
        <f>IF('投資・財務入力'!C14&lt;'投資・財務入力'!C13,'投資・財務入力'!C13-'投資・財務入力'!C14,0)</f>
        <v>0</v>
      </c>
    </row>
    <row r="53" spans="2:6" ht="13.5">
      <c r="B53" s="114"/>
      <c r="C53" s="221" t="s">
        <v>32</v>
      </c>
      <c r="D53" s="222"/>
      <c r="E53" s="30"/>
      <c r="F53" s="29"/>
    </row>
    <row r="54" spans="2:6" ht="13.5">
      <c r="B54" s="114"/>
      <c r="C54" s="106" t="s">
        <v>40</v>
      </c>
      <c r="D54" s="170"/>
      <c r="E54" s="30"/>
      <c r="F54" s="29"/>
    </row>
    <row r="55" spans="2:6" ht="13.5">
      <c r="B55" s="114"/>
      <c r="C55" s="106" t="s">
        <v>40</v>
      </c>
      <c r="D55" s="170"/>
      <c r="E55" s="30"/>
      <c r="F55" s="29"/>
    </row>
    <row r="56" spans="2:6" ht="13.5">
      <c r="B56" s="110"/>
      <c r="C56" s="227" t="s">
        <v>36</v>
      </c>
      <c r="D56" s="197"/>
      <c r="E56" s="27">
        <f>E43+E45+E47+E48+E49-E51-E53-E54-E55-E52</f>
        <v>0</v>
      </c>
      <c r="F56" s="27">
        <f>F43+F45+F47+F48+F49-F51-F53-F54-F55-F52</f>
        <v>0</v>
      </c>
    </row>
    <row r="57" spans="2:6" ht="13.5">
      <c r="B57" s="110" t="s">
        <v>33</v>
      </c>
      <c r="C57" s="112"/>
      <c r="D57" s="113"/>
      <c r="E57" s="27"/>
      <c r="F57" s="22"/>
    </row>
    <row r="58" spans="2:6" ht="13.5">
      <c r="B58" s="114"/>
      <c r="C58" s="221" t="s">
        <v>237</v>
      </c>
      <c r="D58" s="222"/>
      <c r="E58" s="30"/>
      <c r="F58" s="22">
        <f>IF('投資・財務入力'!C20&gt;'投資・財務入力'!C19,'投資・財務入力'!C20-'投資・財務入力'!C19,0)</f>
        <v>0</v>
      </c>
    </row>
    <row r="59" spans="2:6" ht="13.5">
      <c r="B59" s="114"/>
      <c r="C59" s="59" t="s">
        <v>95</v>
      </c>
      <c r="D59" s="115"/>
      <c r="E59" s="30"/>
      <c r="F59" s="23">
        <f>IF('投資・財務入力'!C16&gt;'投資・財務入力'!C15,'投資・財務入力'!C16-'投資・財務入力'!C15,0)</f>
        <v>0</v>
      </c>
    </row>
    <row r="60" spans="2:6" ht="13.5">
      <c r="B60" s="114"/>
      <c r="C60" s="59" t="s">
        <v>239</v>
      </c>
      <c r="D60" s="115"/>
      <c r="E60" s="30"/>
      <c r="F60" s="22">
        <f>IF('投資・財務入力'!C22&gt;'投資・財務入力'!C21,'投資・財務入力'!C22-'投資・財務入力'!C21,0)</f>
        <v>0</v>
      </c>
    </row>
    <row r="61" spans="2:6" ht="13.5">
      <c r="B61" s="114"/>
      <c r="C61" s="106" t="s">
        <v>40</v>
      </c>
      <c r="D61" s="170"/>
      <c r="E61" s="30"/>
      <c r="F61" s="29"/>
    </row>
    <row r="62" spans="2:6" ht="13.5">
      <c r="B62" s="114"/>
      <c r="C62" s="106" t="s">
        <v>40</v>
      </c>
      <c r="D62" s="171"/>
      <c r="E62" s="30"/>
      <c r="F62" s="29"/>
    </row>
    <row r="63" spans="2:6" ht="13.5">
      <c r="B63" s="110" t="s">
        <v>35</v>
      </c>
      <c r="C63" s="112"/>
      <c r="D63" s="113"/>
      <c r="E63" s="27"/>
      <c r="F63" s="22"/>
    </row>
    <row r="64" spans="2:7" ht="13.5">
      <c r="B64" s="114"/>
      <c r="C64" s="221" t="s">
        <v>238</v>
      </c>
      <c r="D64" s="222"/>
      <c r="E64" s="30"/>
      <c r="F64" s="23">
        <f>IF('投資・財務入力'!C19&gt;'投資・財務入力'!C20,'投資・財務入力'!C19-'投資・財務入力'!C20,0)</f>
        <v>0</v>
      </c>
      <c r="G64" s="118"/>
    </row>
    <row r="65" spans="2:6" ht="13.5">
      <c r="B65" s="114"/>
      <c r="C65" s="59" t="s">
        <v>96</v>
      </c>
      <c r="D65" s="115"/>
      <c r="E65" s="30"/>
      <c r="F65" s="23">
        <f>IF('投資・財務入力'!C15&gt;'投資・財務入力'!C16,'投資・財務入力'!C15-'投資・財務入力'!C16,0)</f>
        <v>0</v>
      </c>
    </row>
    <row r="66" spans="2:6" ht="13.5">
      <c r="B66" s="114"/>
      <c r="C66" s="59" t="s">
        <v>240</v>
      </c>
      <c r="D66" s="115"/>
      <c r="E66" s="30"/>
      <c r="F66" s="23">
        <f>IF('投資・財務入力'!C21&gt;'投資・財務入力'!C22,'投資・財務入力'!C21-'投資・財務入力'!C22,0)</f>
        <v>0</v>
      </c>
    </row>
    <row r="67" spans="2:6" ht="13.5">
      <c r="B67" s="114"/>
      <c r="C67" s="106" t="s">
        <v>40</v>
      </c>
      <c r="D67" s="170"/>
      <c r="E67" s="30"/>
      <c r="F67" s="29"/>
    </row>
    <row r="68" spans="2:6" ht="13.5">
      <c r="B68" s="114"/>
      <c r="C68" s="106" t="s">
        <v>40</v>
      </c>
      <c r="D68" s="171"/>
      <c r="E68" s="30"/>
      <c r="F68" s="29"/>
    </row>
    <row r="69" spans="2:6" ht="13.5">
      <c r="B69" s="110"/>
      <c r="C69" s="227" t="s">
        <v>198</v>
      </c>
      <c r="D69" s="197"/>
      <c r="E69" s="27">
        <f>E56+E58+E59+E61+E62-E64-E67-E68-E65+E60-E66</f>
        <v>0</v>
      </c>
      <c r="F69" s="27">
        <f>F56+F58+F59+F61+F62-F64-F67-F68-F65+F60-F66</f>
        <v>0</v>
      </c>
    </row>
    <row r="70" spans="2:6" ht="13.5">
      <c r="B70" s="110"/>
      <c r="C70" s="228" t="s">
        <v>37</v>
      </c>
      <c r="D70" s="229"/>
      <c r="E70" s="30"/>
      <c r="F70" s="29"/>
    </row>
    <row r="71" spans="2:6" ht="12" customHeight="1">
      <c r="B71" s="116"/>
      <c r="C71" s="230" t="s">
        <v>197</v>
      </c>
      <c r="D71" s="231"/>
      <c r="E71" s="27">
        <f>E69-E70</f>
        <v>0</v>
      </c>
      <c r="F71" s="27">
        <f>F69-F70</f>
        <v>0</v>
      </c>
    </row>
    <row r="72" spans="1:91" s="117" customFormat="1" ht="45.75" customHeight="1">
      <c r="A72" s="169" t="s">
        <v>205</v>
      </c>
      <c r="B72" s="185" t="s">
        <v>204</v>
      </c>
      <c r="C72" s="185"/>
      <c r="D72" s="185"/>
      <c r="E72" s="185"/>
      <c r="F72" s="185"/>
      <c r="G72" s="165"/>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row>
    <row r="73" spans="2:91" s="106" customFormat="1" ht="13.5">
      <c r="B73" s="191"/>
      <c r="C73" s="191"/>
      <c r="D73" s="191"/>
      <c r="E73" s="118"/>
      <c r="F73" s="118"/>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row>
    <row r="74" spans="2:6" ht="13.5">
      <c r="B74" s="110" t="s">
        <v>100</v>
      </c>
      <c r="C74" s="112"/>
      <c r="D74" s="112"/>
      <c r="E74" s="21" t="s">
        <v>3</v>
      </c>
      <c r="F74" s="21" t="s">
        <v>173</v>
      </c>
    </row>
    <row r="75" spans="2:6" ht="13.5">
      <c r="B75" s="114"/>
      <c r="C75" s="193" t="s">
        <v>4</v>
      </c>
      <c r="D75" s="223"/>
      <c r="E75" s="32"/>
      <c r="F75" s="29"/>
    </row>
    <row r="76" spans="2:6" ht="13.5">
      <c r="B76" s="114"/>
      <c r="C76" s="187" t="s">
        <v>31</v>
      </c>
      <c r="D76" s="221"/>
      <c r="E76" s="32"/>
      <c r="F76" s="29"/>
    </row>
    <row r="77" spans="2:6" ht="13.5">
      <c r="B77" s="111"/>
      <c r="C77" s="184" t="s">
        <v>35</v>
      </c>
      <c r="D77" s="225"/>
      <c r="E77" s="32"/>
      <c r="F77" s="29"/>
    </row>
    <row r="78" spans="5:91" s="106" customFormat="1" ht="13.5">
      <c r="E78" s="118"/>
      <c r="F78" s="118"/>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row>
    <row r="79" spans="1:91" s="117" customFormat="1" ht="14.25">
      <c r="A79" s="168" t="s">
        <v>202</v>
      </c>
      <c r="B79" s="167" t="s">
        <v>203</v>
      </c>
      <c r="C79" s="167"/>
      <c r="D79" s="167"/>
      <c r="E79" s="119"/>
      <c r="F79" s="119"/>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c r="CJ79" s="122"/>
      <c r="CK79" s="122"/>
      <c r="CL79" s="122"/>
      <c r="CM79" s="122"/>
    </row>
    <row r="80" spans="3:91" s="117" customFormat="1" ht="14.25">
      <c r="C80" s="99" t="s">
        <v>90</v>
      </c>
      <c r="D80" s="99"/>
      <c r="E80" s="99"/>
      <c r="F80" s="99"/>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row>
    <row r="81" spans="3:91" s="117" customFormat="1" ht="14.25" customHeight="1">
      <c r="C81" s="186" t="s">
        <v>201</v>
      </c>
      <c r="D81" s="186"/>
      <c r="E81" s="186"/>
      <c r="F81" s="186"/>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row>
    <row r="82" spans="3:91" s="117" customFormat="1" ht="14.25">
      <c r="C82" s="186"/>
      <c r="D82" s="186"/>
      <c r="E82" s="186"/>
      <c r="F82" s="186"/>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row>
    <row r="83" spans="3:91" s="117" customFormat="1" ht="38.25" customHeight="1">
      <c r="C83" s="186"/>
      <c r="D83" s="186"/>
      <c r="E83" s="186"/>
      <c r="F83" s="186"/>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row>
    <row r="84" spans="5:6" ht="13.5">
      <c r="E84" s="21" t="s">
        <v>3</v>
      </c>
      <c r="F84" s="21" t="s">
        <v>218</v>
      </c>
    </row>
    <row r="85" spans="4:6" ht="13.5">
      <c r="D85" s="95" t="s">
        <v>91</v>
      </c>
      <c r="E85" s="32"/>
      <c r="F85" s="172"/>
    </row>
    <row r="86" spans="4:6" ht="13.5">
      <c r="D86" s="95" t="s">
        <v>92</v>
      </c>
      <c r="E86" s="32"/>
      <c r="F86" s="172"/>
    </row>
    <row r="87" spans="5:91" s="106" customFormat="1" ht="13.5">
      <c r="E87" s="94"/>
      <c r="F87" s="94"/>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row>
    <row r="88" s="120" customFormat="1" ht="13.5"/>
    <row r="89" s="120" customFormat="1" ht="13.5"/>
    <row r="90" s="120" customFormat="1" ht="13.5"/>
    <row r="91" s="120" customFormat="1" ht="13.5"/>
    <row r="92" spans="5:6" s="120" customFormat="1" ht="13.5">
      <c r="E92" s="123"/>
      <c r="F92" s="123"/>
    </row>
    <row r="93" spans="5:6" s="120" customFormat="1" ht="13.5">
      <c r="E93" s="123"/>
      <c r="F93" s="123"/>
    </row>
    <row r="94" spans="5:6" s="120" customFormat="1" ht="13.5">
      <c r="E94" s="123"/>
      <c r="F94" s="123"/>
    </row>
    <row r="95" spans="5:6" s="120" customFormat="1" ht="13.5">
      <c r="E95" s="123"/>
      <c r="F95" s="123"/>
    </row>
    <row r="96" spans="5:6" s="120" customFormat="1" ht="13.5">
      <c r="E96" s="123"/>
      <c r="F96" s="123"/>
    </row>
    <row r="97" spans="5:6" s="120" customFormat="1" ht="13.5">
      <c r="E97" s="123"/>
      <c r="F97" s="123"/>
    </row>
    <row r="98" spans="5:6" s="120" customFormat="1" ht="13.5">
      <c r="E98" s="123"/>
      <c r="F98" s="123"/>
    </row>
    <row r="99" spans="5:6" s="120" customFormat="1" ht="13.5">
      <c r="E99" s="123"/>
      <c r="F99" s="123"/>
    </row>
    <row r="100" spans="5:6" s="120" customFormat="1" ht="13.5">
      <c r="E100" s="123"/>
      <c r="F100" s="123"/>
    </row>
    <row r="101" spans="5:6" s="120" customFormat="1" ht="13.5">
      <c r="E101" s="123"/>
      <c r="F101" s="123"/>
    </row>
    <row r="102" spans="5:6" s="120" customFormat="1" ht="13.5">
      <c r="E102" s="123"/>
      <c r="F102" s="123"/>
    </row>
    <row r="103" spans="5:6" s="120" customFormat="1" ht="13.5">
      <c r="E103" s="123"/>
      <c r="F103" s="123"/>
    </row>
    <row r="104" spans="5:6" s="120" customFormat="1" ht="13.5">
      <c r="E104" s="123"/>
      <c r="F104" s="123"/>
    </row>
    <row r="105" spans="5:6" s="120" customFormat="1" ht="13.5">
      <c r="E105" s="123"/>
      <c r="F105" s="123"/>
    </row>
    <row r="106" spans="5:6" s="120" customFormat="1" ht="13.5">
      <c r="E106" s="123"/>
      <c r="F106" s="123"/>
    </row>
    <row r="107" spans="5:6" s="120" customFormat="1" ht="13.5">
      <c r="E107" s="123"/>
      <c r="F107" s="123"/>
    </row>
    <row r="108" spans="5:6" s="120" customFormat="1" ht="13.5">
      <c r="E108" s="123"/>
      <c r="F108" s="123"/>
    </row>
    <row r="109" spans="5:6" s="120" customFormat="1" ht="13.5">
      <c r="E109" s="123"/>
      <c r="F109" s="123"/>
    </row>
    <row r="110" spans="5:6" s="120" customFormat="1" ht="13.5">
      <c r="E110" s="123"/>
      <c r="F110" s="123"/>
    </row>
    <row r="111" spans="5:6" s="120" customFormat="1" ht="13.5">
      <c r="E111" s="123"/>
      <c r="F111" s="123"/>
    </row>
    <row r="112" spans="5:6" s="120" customFormat="1" ht="13.5">
      <c r="E112" s="123"/>
      <c r="F112" s="123"/>
    </row>
    <row r="113" spans="5:6" s="120" customFormat="1" ht="13.5">
      <c r="E113" s="123"/>
      <c r="F113" s="123"/>
    </row>
    <row r="114" spans="5:6" s="120" customFormat="1" ht="13.5">
      <c r="E114" s="123"/>
      <c r="F114" s="123"/>
    </row>
    <row r="115" spans="5:6" s="120" customFormat="1" ht="13.5">
      <c r="E115" s="123"/>
      <c r="F115" s="123"/>
    </row>
    <row r="116" spans="5:6" s="120" customFormat="1" ht="13.5">
      <c r="E116" s="123"/>
      <c r="F116" s="123"/>
    </row>
    <row r="117" spans="5:6" s="120" customFormat="1" ht="13.5">
      <c r="E117" s="123"/>
      <c r="F117" s="123"/>
    </row>
    <row r="118" spans="5:6" s="120" customFormat="1" ht="13.5">
      <c r="E118" s="123"/>
      <c r="F118" s="123"/>
    </row>
    <row r="119" spans="5:6" s="120" customFormat="1" ht="13.5">
      <c r="E119" s="123"/>
      <c r="F119" s="123"/>
    </row>
    <row r="120" spans="5:6" s="120" customFormat="1" ht="13.5">
      <c r="E120" s="123"/>
      <c r="F120" s="123"/>
    </row>
    <row r="121" spans="5:6" s="120" customFormat="1" ht="13.5">
      <c r="E121" s="123"/>
      <c r="F121" s="123"/>
    </row>
    <row r="122" spans="5:6" s="120" customFormat="1" ht="13.5">
      <c r="E122" s="123"/>
      <c r="F122" s="123"/>
    </row>
    <row r="123" spans="5:6" s="120" customFormat="1" ht="13.5">
      <c r="E123" s="123"/>
      <c r="F123" s="123"/>
    </row>
    <row r="124" spans="5:6" s="120" customFormat="1" ht="13.5">
      <c r="E124" s="123"/>
      <c r="F124" s="123"/>
    </row>
    <row r="125" spans="5:6" s="120" customFormat="1" ht="13.5">
      <c r="E125" s="123"/>
      <c r="F125" s="123"/>
    </row>
    <row r="126" spans="5:6" s="120" customFormat="1" ht="13.5">
      <c r="E126" s="123"/>
      <c r="F126" s="123"/>
    </row>
    <row r="127" spans="5:6" s="120" customFormat="1" ht="13.5">
      <c r="E127" s="123"/>
      <c r="F127" s="123"/>
    </row>
    <row r="128" spans="5:6" s="120" customFormat="1" ht="13.5">
      <c r="E128" s="123"/>
      <c r="F128" s="123"/>
    </row>
    <row r="129" spans="5:6" s="120" customFormat="1" ht="13.5">
      <c r="E129" s="123"/>
      <c r="F129" s="123"/>
    </row>
    <row r="130" spans="5:91" s="106" customFormat="1" ht="13.5">
      <c r="E130" s="118"/>
      <c r="F130" s="118"/>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row>
    <row r="131" spans="5:91" s="106" customFormat="1" ht="13.5">
      <c r="E131" s="118"/>
      <c r="F131" s="118"/>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row>
    <row r="132" spans="5:91" s="106" customFormat="1" ht="13.5">
      <c r="E132" s="118"/>
      <c r="F132" s="118"/>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row>
    <row r="133" spans="5:91" s="106" customFormat="1" ht="13.5">
      <c r="E133" s="118"/>
      <c r="F133" s="118"/>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row>
    <row r="134" spans="5:91" s="106" customFormat="1" ht="13.5">
      <c r="E134" s="118"/>
      <c r="F134" s="118"/>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row>
    <row r="135" spans="5:91" s="106" customFormat="1" ht="13.5">
      <c r="E135" s="118"/>
      <c r="F135" s="118"/>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row>
    <row r="136" spans="5:91" s="106" customFormat="1" ht="13.5">
      <c r="E136" s="118"/>
      <c r="F136" s="118"/>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row>
    <row r="137" spans="5:91" s="106" customFormat="1" ht="13.5">
      <c r="E137" s="118"/>
      <c r="F137" s="118"/>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c r="CH137" s="120"/>
      <c r="CI137" s="120"/>
      <c r="CJ137" s="120"/>
      <c r="CK137" s="120"/>
      <c r="CL137" s="120"/>
      <c r="CM137" s="120"/>
    </row>
    <row r="138" spans="5:91" s="106" customFormat="1" ht="13.5">
      <c r="E138" s="118"/>
      <c r="F138" s="118"/>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0"/>
      <c r="CM138" s="120"/>
    </row>
    <row r="139" spans="5:91" s="106" customFormat="1" ht="13.5">
      <c r="E139" s="118"/>
      <c r="F139" s="118"/>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row>
    <row r="140" spans="5:91" s="106" customFormat="1" ht="13.5">
      <c r="E140" s="118"/>
      <c r="F140" s="118"/>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row>
    <row r="141" spans="5:91" s="106" customFormat="1" ht="13.5">
      <c r="E141" s="118"/>
      <c r="F141" s="118"/>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c r="BT141" s="120"/>
      <c r="BU141" s="120"/>
      <c r="BV141" s="120"/>
      <c r="BW141" s="120"/>
      <c r="BX141" s="120"/>
      <c r="BY141" s="120"/>
      <c r="BZ141" s="120"/>
      <c r="CA141" s="120"/>
      <c r="CB141" s="120"/>
      <c r="CC141" s="120"/>
      <c r="CD141" s="120"/>
      <c r="CE141" s="120"/>
      <c r="CF141" s="120"/>
      <c r="CG141" s="120"/>
      <c r="CH141" s="120"/>
      <c r="CI141" s="120"/>
      <c r="CJ141" s="120"/>
      <c r="CK141" s="120"/>
      <c r="CL141" s="120"/>
      <c r="CM141" s="120"/>
    </row>
    <row r="142" spans="5:91" s="106" customFormat="1" ht="13.5">
      <c r="E142" s="118"/>
      <c r="F142" s="118"/>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c r="BT142" s="120"/>
      <c r="BU142" s="120"/>
      <c r="BV142" s="120"/>
      <c r="BW142" s="120"/>
      <c r="BX142" s="120"/>
      <c r="BY142" s="120"/>
      <c r="BZ142" s="120"/>
      <c r="CA142" s="120"/>
      <c r="CB142" s="120"/>
      <c r="CC142" s="120"/>
      <c r="CD142" s="120"/>
      <c r="CE142" s="120"/>
      <c r="CF142" s="120"/>
      <c r="CG142" s="120"/>
      <c r="CH142" s="120"/>
      <c r="CI142" s="120"/>
      <c r="CJ142" s="120"/>
      <c r="CK142" s="120"/>
      <c r="CL142" s="120"/>
      <c r="CM142" s="120"/>
    </row>
    <row r="143" spans="5:91" s="106" customFormat="1" ht="13.5">
      <c r="E143" s="118"/>
      <c r="F143" s="118"/>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20"/>
      <c r="BY143" s="120"/>
      <c r="BZ143" s="120"/>
      <c r="CA143" s="120"/>
      <c r="CB143" s="120"/>
      <c r="CC143" s="120"/>
      <c r="CD143" s="120"/>
      <c r="CE143" s="120"/>
      <c r="CF143" s="120"/>
      <c r="CG143" s="120"/>
      <c r="CH143" s="120"/>
      <c r="CI143" s="120"/>
      <c r="CJ143" s="120"/>
      <c r="CK143" s="120"/>
      <c r="CL143" s="120"/>
      <c r="CM143" s="120"/>
    </row>
    <row r="144" spans="5:91" s="106" customFormat="1" ht="13.5">
      <c r="E144" s="118"/>
      <c r="F144" s="118"/>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c r="BU144" s="120"/>
      <c r="BV144" s="120"/>
      <c r="BW144" s="120"/>
      <c r="BX144" s="120"/>
      <c r="BY144" s="120"/>
      <c r="BZ144" s="120"/>
      <c r="CA144" s="120"/>
      <c r="CB144" s="120"/>
      <c r="CC144" s="120"/>
      <c r="CD144" s="120"/>
      <c r="CE144" s="120"/>
      <c r="CF144" s="120"/>
      <c r="CG144" s="120"/>
      <c r="CH144" s="120"/>
      <c r="CI144" s="120"/>
      <c r="CJ144" s="120"/>
      <c r="CK144" s="120"/>
      <c r="CL144" s="120"/>
      <c r="CM144" s="120"/>
    </row>
    <row r="145" spans="5:91" s="106" customFormat="1" ht="13.5">
      <c r="E145" s="118"/>
      <c r="F145" s="118"/>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0"/>
      <c r="BQ145" s="120"/>
      <c r="BR145" s="120"/>
      <c r="BS145" s="120"/>
      <c r="BT145" s="120"/>
      <c r="BU145" s="120"/>
      <c r="BV145" s="120"/>
      <c r="BW145" s="120"/>
      <c r="BX145" s="120"/>
      <c r="BY145" s="120"/>
      <c r="BZ145" s="120"/>
      <c r="CA145" s="120"/>
      <c r="CB145" s="120"/>
      <c r="CC145" s="120"/>
      <c r="CD145" s="120"/>
      <c r="CE145" s="120"/>
      <c r="CF145" s="120"/>
      <c r="CG145" s="120"/>
      <c r="CH145" s="120"/>
      <c r="CI145" s="120"/>
      <c r="CJ145" s="120"/>
      <c r="CK145" s="120"/>
      <c r="CL145" s="120"/>
      <c r="CM145" s="120"/>
    </row>
    <row r="146" spans="5:91" s="106" customFormat="1" ht="13.5">
      <c r="E146" s="118"/>
      <c r="F146" s="118"/>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0"/>
      <c r="BZ146" s="120"/>
      <c r="CA146" s="120"/>
      <c r="CB146" s="120"/>
      <c r="CC146" s="120"/>
      <c r="CD146" s="120"/>
      <c r="CE146" s="120"/>
      <c r="CF146" s="120"/>
      <c r="CG146" s="120"/>
      <c r="CH146" s="120"/>
      <c r="CI146" s="120"/>
      <c r="CJ146" s="120"/>
      <c r="CK146" s="120"/>
      <c r="CL146" s="120"/>
      <c r="CM146" s="120"/>
    </row>
    <row r="147" spans="5:91" s="106" customFormat="1" ht="13.5">
      <c r="E147" s="118"/>
      <c r="F147" s="118"/>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0"/>
      <c r="CM147" s="120"/>
    </row>
    <row r="148" spans="5:91" s="106" customFormat="1" ht="13.5">
      <c r="E148" s="118"/>
      <c r="F148" s="118"/>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c r="BR148" s="120"/>
      <c r="BS148" s="120"/>
      <c r="BT148" s="120"/>
      <c r="BU148" s="120"/>
      <c r="BV148" s="120"/>
      <c r="BW148" s="120"/>
      <c r="BX148" s="120"/>
      <c r="BY148" s="120"/>
      <c r="BZ148" s="120"/>
      <c r="CA148" s="120"/>
      <c r="CB148" s="120"/>
      <c r="CC148" s="120"/>
      <c r="CD148" s="120"/>
      <c r="CE148" s="120"/>
      <c r="CF148" s="120"/>
      <c r="CG148" s="120"/>
      <c r="CH148" s="120"/>
      <c r="CI148" s="120"/>
      <c r="CJ148" s="120"/>
      <c r="CK148" s="120"/>
      <c r="CL148" s="120"/>
      <c r="CM148" s="120"/>
    </row>
    <row r="149" spans="5:91" s="106" customFormat="1" ht="13.5">
      <c r="E149" s="118"/>
      <c r="F149" s="118"/>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row>
    <row r="150" spans="5:91" s="106" customFormat="1" ht="13.5">
      <c r="E150" s="118"/>
      <c r="F150" s="118"/>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0"/>
      <c r="CM150" s="120"/>
    </row>
    <row r="151" spans="5:91" s="106" customFormat="1" ht="13.5">
      <c r="E151" s="118"/>
      <c r="F151" s="118"/>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c r="BT151" s="120"/>
      <c r="BU151" s="120"/>
      <c r="BV151" s="120"/>
      <c r="BW151" s="120"/>
      <c r="BX151" s="120"/>
      <c r="BY151" s="120"/>
      <c r="BZ151" s="120"/>
      <c r="CA151" s="120"/>
      <c r="CB151" s="120"/>
      <c r="CC151" s="120"/>
      <c r="CD151" s="120"/>
      <c r="CE151" s="120"/>
      <c r="CF151" s="120"/>
      <c r="CG151" s="120"/>
      <c r="CH151" s="120"/>
      <c r="CI151" s="120"/>
      <c r="CJ151" s="120"/>
      <c r="CK151" s="120"/>
      <c r="CL151" s="120"/>
      <c r="CM151" s="120"/>
    </row>
    <row r="152" spans="5:91" s="106" customFormat="1" ht="13.5">
      <c r="E152" s="118"/>
      <c r="F152" s="118"/>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0"/>
      <c r="CM152" s="120"/>
    </row>
    <row r="153" spans="5:91" s="106" customFormat="1" ht="13.5">
      <c r="E153" s="118"/>
      <c r="F153" s="118"/>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0"/>
      <c r="BS153" s="120"/>
      <c r="BT153" s="120"/>
      <c r="BU153" s="120"/>
      <c r="BV153" s="120"/>
      <c r="BW153" s="120"/>
      <c r="BX153" s="120"/>
      <c r="BY153" s="120"/>
      <c r="BZ153" s="120"/>
      <c r="CA153" s="120"/>
      <c r="CB153" s="120"/>
      <c r="CC153" s="120"/>
      <c r="CD153" s="120"/>
      <c r="CE153" s="120"/>
      <c r="CF153" s="120"/>
      <c r="CG153" s="120"/>
      <c r="CH153" s="120"/>
      <c r="CI153" s="120"/>
      <c r="CJ153" s="120"/>
      <c r="CK153" s="120"/>
      <c r="CL153" s="120"/>
      <c r="CM153" s="120"/>
    </row>
    <row r="154" spans="5:91" s="106" customFormat="1" ht="13.5">
      <c r="E154" s="118"/>
      <c r="F154" s="118"/>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c r="BR154" s="120"/>
      <c r="BS154" s="120"/>
      <c r="BT154" s="120"/>
      <c r="BU154" s="120"/>
      <c r="BV154" s="120"/>
      <c r="BW154" s="120"/>
      <c r="BX154" s="120"/>
      <c r="BY154" s="120"/>
      <c r="BZ154" s="120"/>
      <c r="CA154" s="120"/>
      <c r="CB154" s="120"/>
      <c r="CC154" s="120"/>
      <c r="CD154" s="120"/>
      <c r="CE154" s="120"/>
      <c r="CF154" s="120"/>
      <c r="CG154" s="120"/>
      <c r="CH154" s="120"/>
      <c r="CI154" s="120"/>
      <c r="CJ154" s="120"/>
      <c r="CK154" s="120"/>
      <c r="CL154" s="120"/>
      <c r="CM154" s="120"/>
    </row>
    <row r="155" spans="5:91" s="106" customFormat="1" ht="13.5">
      <c r="E155" s="118"/>
      <c r="F155" s="118"/>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0"/>
      <c r="CM155" s="120"/>
    </row>
    <row r="156" spans="5:91" s="106" customFormat="1" ht="13.5">
      <c r="E156" s="118"/>
      <c r="F156" s="118"/>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0"/>
      <c r="CM156" s="120"/>
    </row>
    <row r="157" spans="5:91" s="106" customFormat="1" ht="13.5">
      <c r="E157" s="118"/>
      <c r="F157" s="118"/>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row>
    <row r="158" spans="5:91" s="106" customFormat="1" ht="13.5">
      <c r="E158" s="118"/>
      <c r="F158" s="118"/>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row>
    <row r="159" spans="5:91" s="106" customFormat="1" ht="13.5">
      <c r="E159" s="118"/>
      <c r="F159" s="118"/>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row>
    <row r="160" spans="5:91" s="106" customFormat="1" ht="13.5">
      <c r="E160" s="118"/>
      <c r="F160" s="118"/>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row>
    <row r="161" spans="5:91" s="106" customFormat="1" ht="13.5">
      <c r="E161" s="118"/>
      <c r="F161" s="118"/>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row>
    <row r="162" spans="5:91" s="106" customFormat="1" ht="13.5">
      <c r="E162" s="118"/>
      <c r="F162" s="118"/>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row>
    <row r="163" spans="5:91" s="106" customFormat="1" ht="13.5">
      <c r="E163" s="118"/>
      <c r="F163" s="118"/>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0"/>
      <c r="CM163" s="120"/>
    </row>
    <row r="164" spans="5:91" s="106" customFormat="1" ht="13.5">
      <c r="E164" s="118"/>
      <c r="F164" s="118"/>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row>
    <row r="165" spans="5:91" s="106" customFormat="1" ht="13.5">
      <c r="E165" s="118"/>
      <c r="F165" s="118"/>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0"/>
      <c r="CM165" s="120"/>
    </row>
    <row r="166" spans="5:91" s="106" customFormat="1" ht="13.5">
      <c r="E166" s="118"/>
      <c r="F166" s="118"/>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row>
    <row r="167" spans="5:91" s="106" customFormat="1" ht="13.5">
      <c r="E167" s="118"/>
      <c r="F167" s="118"/>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row>
    <row r="168" spans="5:91" s="106" customFormat="1" ht="13.5">
      <c r="E168" s="118"/>
      <c r="F168" s="118"/>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c r="BR168" s="120"/>
      <c r="BS168" s="120"/>
      <c r="BT168" s="120"/>
      <c r="BU168" s="120"/>
      <c r="BV168" s="120"/>
      <c r="BW168" s="120"/>
      <c r="BX168" s="120"/>
      <c r="BY168" s="120"/>
      <c r="BZ168" s="120"/>
      <c r="CA168" s="120"/>
      <c r="CB168" s="120"/>
      <c r="CC168" s="120"/>
      <c r="CD168" s="120"/>
      <c r="CE168" s="120"/>
      <c r="CF168" s="120"/>
      <c r="CG168" s="120"/>
      <c r="CH168" s="120"/>
      <c r="CI168" s="120"/>
      <c r="CJ168" s="120"/>
      <c r="CK168" s="120"/>
      <c r="CL168" s="120"/>
      <c r="CM168" s="120"/>
    </row>
    <row r="169" spans="5:91" s="106" customFormat="1" ht="13.5">
      <c r="E169" s="118"/>
      <c r="F169" s="118"/>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c r="BR169" s="120"/>
      <c r="BS169" s="120"/>
      <c r="BT169" s="120"/>
      <c r="BU169" s="120"/>
      <c r="BV169" s="120"/>
      <c r="BW169" s="120"/>
      <c r="BX169" s="120"/>
      <c r="BY169" s="120"/>
      <c r="BZ169" s="120"/>
      <c r="CA169" s="120"/>
      <c r="CB169" s="120"/>
      <c r="CC169" s="120"/>
      <c r="CD169" s="120"/>
      <c r="CE169" s="120"/>
      <c r="CF169" s="120"/>
      <c r="CG169" s="120"/>
      <c r="CH169" s="120"/>
      <c r="CI169" s="120"/>
      <c r="CJ169" s="120"/>
      <c r="CK169" s="120"/>
      <c r="CL169" s="120"/>
      <c r="CM169" s="120"/>
    </row>
    <row r="170" spans="5:91" s="106" customFormat="1" ht="13.5">
      <c r="E170" s="118"/>
      <c r="F170" s="118"/>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row>
    <row r="171" spans="5:91" s="106" customFormat="1" ht="13.5">
      <c r="E171" s="118"/>
      <c r="F171" s="118"/>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row>
    <row r="172" spans="5:91" s="106" customFormat="1" ht="13.5">
      <c r="E172" s="118"/>
      <c r="F172" s="118"/>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row>
    <row r="173" spans="5:91" s="106" customFormat="1" ht="13.5">
      <c r="E173" s="118"/>
      <c r="F173" s="118"/>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row>
    <row r="174" spans="5:91" s="106" customFormat="1" ht="13.5">
      <c r="E174" s="118"/>
      <c r="F174" s="118"/>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row>
    <row r="175" spans="5:91" s="106" customFormat="1" ht="13.5">
      <c r="E175" s="118"/>
      <c r="F175" s="118"/>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row>
    <row r="176" spans="5:91" s="106" customFormat="1" ht="13.5">
      <c r="E176" s="118"/>
      <c r="F176" s="118"/>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c r="CE176" s="120"/>
      <c r="CF176" s="120"/>
      <c r="CG176" s="120"/>
      <c r="CH176" s="120"/>
      <c r="CI176" s="120"/>
      <c r="CJ176" s="120"/>
      <c r="CK176" s="120"/>
      <c r="CL176" s="120"/>
      <c r="CM176" s="120"/>
    </row>
    <row r="177" spans="5:91" s="106" customFormat="1" ht="13.5">
      <c r="E177" s="118"/>
      <c r="F177" s="118"/>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120"/>
      <c r="CE177" s="120"/>
      <c r="CF177" s="120"/>
      <c r="CG177" s="120"/>
      <c r="CH177" s="120"/>
      <c r="CI177" s="120"/>
      <c r="CJ177" s="120"/>
      <c r="CK177" s="120"/>
      <c r="CL177" s="120"/>
      <c r="CM177" s="120"/>
    </row>
    <row r="178" spans="5:91" s="106" customFormat="1" ht="13.5">
      <c r="E178" s="118"/>
      <c r="F178" s="118"/>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row>
    <row r="179" spans="5:91" s="106" customFormat="1" ht="13.5">
      <c r="E179" s="118"/>
      <c r="F179" s="118"/>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row>
    <row r="180" spans="5:91" s="106" customFormat="1" ht="13.5">
      <c r="E180" s="118"/>
      <c r="F180" s="118"/>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c r="BR180" s="120"/>
      <c r="BS180" s="120"/>
      <c r="BT180" s="120"/>
      <c r="BU180" s="120"/>
      <c r="BV180" s="120"/>
      <c r="BW180" s="120"/>
      <c r="BX180" s="120"/>
      <c r="BY180" s="120"/>
      <c r="BZ180" s="120"/>
      <c r="CA180" s="120"/>
      <c r="CB180" s="120"/>
      <c r="CC180" s="120"/>
      <c r="CD180" s="120"/>
      <c r="CE180" s="120"/>
      <c r="CF180" s="120"/>
      <c r="CG180" s="120"/>
      <c r="CH180" s="120"/>
      <c r="CI180" s="120"/>
      <c r="CJ180" s="120"/>
      <c r="CK180" s="120"/>
      <c r="CL180" s="120"/>
      <c r="CM180" s="120"/>
    </row>
    <row r="181" spans="5:91" s="106" customFormat="1" ht="13.5">
      <c r="E181" s="118"/>
      <c r="F181" s="118"/>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row>
    <row r="182" spans="5:91" s="106" customFormat="1" ht="13.5">
      <c r="E182" s="118"/>
      <c r="F182" s="118"/>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row>
  </sheetData>
  <sheetProtection/>
  <protectedRanges>
    <protectedRange sqref="E85:F86" name="範囲19"/>
    <protectedRange sqref="E75:F77" name="範囲18"/>
    <protectedRange sqref="E70:F70" name="範囲17"/>
    <protectedRange sqref="D67:F68" name="範囲16"/>
    <protectedRange sqref="E64:E66" name="範囲15"/>
    <protectedRange sqref="D61:F62" name="範囲14"/>
    <protectedRange sqref="E58:E60" name="範囲13"/>
    <protectedRange sqref="D54:F55" name="範囲12"/>
    <protectedRange sqref="E53:F53" name="範囲11"/>
    <protectedRange sqref="E52" name="範囲10"/>
    <protectedRange sqref="E51:F51" name="範囲9"/>
    <protectedRange sqref="D48:F49" name="範囲8"/>
    <protectedRange sqref="E47:F47" name="範囲7"/>
    <protectedRange sqref="E46" name="範囲6"/>
    <protectedRange sqref="E45:F45" name="範囲5"/>
    <protectedRange sqref="D38:F41" name="範囲4"/>
    <protectedRange sqref="E20:F37" name="範囲3"/>
    <protectedRange sqref="E12:F18" name="範囲2"/>
    <protectedRange sqref="E7:F9" name="範囲1"/>
  </protectedRanges>
  <mergeCells count="48">
    <mergeCell ref="B3:F3"/>
    <mergeCell ref="B72:F72"/>
    <mergeCell ref="C81:F83"/>
    <mergeCell ref="B73:D73"/>
    <mergeCell ref="C75:D75"/>
    <mergeCell ref="C76:D76"/>
    <mergeCell ref="C77:D77"/>
    <mergeCell ref="C70:D70"/>
    <mergeCell ref="C71:D71"/>
    <mergeCell ref="B5:D5"/>
    <mergeCell ref="B6:D6"/>
    <mergeCell ref="C35:D35"/>
    <mergeCell ref="C37:D37"/>
    <mergeCell ref="C42:D42"/>
    <mergeCell ref="C32:D32"/>
    <mergeCell ref="C33:D33"/>
    <mergeCell ref="C34:D34"/>
    <mergeCell ref="C28:D28"/>
    <mergeCell ref="C29:D29"/>
    <mergeCell ref="C30:D30"/>
    <mergeCell ref="C43:D43"/>
    <mergeCell ref="C36:D36"/>
    <mergeCell ref="C69:D69"/>
    <mergeCell ref="C45:D45"/>
    <mergeCell ref="C47:D47"/>
    <mergeCell ref="C51:D51"/>
    <mergeCell ref="C53:D53"/>
    <mergeCell ref="C56:D56"/>
    <mergeCell ref="C58:D58"/>
    <mergeCell ref="C64:D64"/>
    <mergeCell ref="C31:D31"/>
    <mergeCell ref="C21:D21"/>
    <mergeCell ref="C22:D22"/>
    <mergeCell ref="C23:D23"/>
    <mergeCell ref="C27:D27"/>
    <mergeCell ref="C17:D17"/>
    <mergeCell ref="C18:D18"/>
    <mergeCell ref="C19:D19"/>
    <mergeCell ref="C20:D20"/>
    <mergeCell ref="C7:D7"/>
    <mergeCell ref="C8:D8"/>
    <mergeCell ref="C10:D10"/>
    <mergeCell ref="C12:D12"/>
    <mergeCell ref="B9:D9"/>
    <mergeCell ref="C13:D13"/>
    <mergeCell ref="C14:D14"/>
    <mergeCell ref="C15:D15"/>
    <mergeCell ref="C16:D16"/>
  </mergeCells>
  <printOptions/>
  <pageMargins left="2.19" right="0.75" top="0.41" bottom="0.32" header="0.34" footer="0.27"/>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indexed="42"/>
  </sheetPr>
  <dimension ref="A1:EJ106"/>
  <sheetViews>
    <sheetView workbookViewId="0" topLeftCell="A1">
      <selection activeCell="A3" sqref="A3"/>
    </sheetView>
  </sheetViews>
  <sheetFormatPr defaultColWidth="9.00390625" defaultRowHeight="13.5"/>
  <cols>
    <col min="1" max="1" width="2.125" style="125" customWidth="1"/>
    <col min="2" max="2" width="1.4921875" style="125" customWidth="1"/>
    <col min="3" max="3" width="28.125" style="125" customWidth="1"/>
    <col min="4" max="4" width="3.375" style="125" bestFit="1" customWidth="1"/>
    <col min="5" max="5" width="7.375" style="125" customWidth="1"/>
    <col min="6" max="6" width="3.375" style="125" bestFit="1" customWidth="1"/>
    <col min="7" max="7" width="8.375" style="1" customWidth="1"/>
    <col min="8" max="8" width="19.375" style="1" customWidth="1"/>
    <col min="9" max="9" width="17.50390625" style="1" customWidth="1"/>
    <col min="10" max="10" width="3.625" style="125" customWidth="1"/>
    <col min="11" max="140" width="9.00390625" style="135" customWidth="1"/>
    <col min="141" max="16384" width="9.00390625" style="1" customWidth="1"/>
  </cols>
  <sheetData>
    <row r="1" spans="1:140" s="125" customFormat="1" ht="25.5">
      <c r="A1" s="124" t="s">
        <v>141</v>
      </c>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row>
    <row r="2" spans="1:140" s="125" customFormat="1" ht="25.5">
      <c r="A2" s="124"/>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row>
    <row r="3" spans="1:140" s="125" customFormat="1" ht="14.25">
      <c r="A3" s="126" t="s">
        <v>151</v>
      </c>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row>
    <row r="4" spans="1:140" s="125" customFormat="1" ht="15" customHeight="1">
      <c r="A4" s="124"/>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row>
    <row r="5" spans="1:140" s="125" customFormat="1" ht="13.5">
      <c r="A5" s="127" t="s">
        <v>85</v>
      </c>
      <c r="B5" s="127"/>
      <c r="C5" s="127"/>
      <c r="D5" s="127"/>
      <c r="E5" s="127"/>
      <c r="F5" s="127"/>
      <c r="G5" s="127"/>
      <c r="H5" s="127"/>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row>
    <row r="6" spans="1:140" s="125" customFormat="1" ht="13.5">
      <c r="A6" s="127"/>
      <c r="B6" s="127" t="s">
        <v>82</v>
      </c>
      <c r="C6" s="127"/>
      <c r="D6" s="127"/>
      <c r="E6" s="127"/>
      <c r="F6" s="127"/>
      <c r="G6" s="127"/>
      <c r="H6" s="127"/>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row>
    <row r="7" spans="1:140" s="125" customFormat="1" ht="13.5">
      <c r="A7" s="127"/>
      <c r="B7" s="127"/>
      <c r="C7" s="127"/>
      <c r="D7" s="127"/>
      <c r="E7" s="127"/>
      <c r="F7" s="127"/>
      <c r="G7" s="127"/>
      <c r="H7" s="127"/>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5"/>
    </row>
    <row r="8" spans="1:140" s="125" customFormat="1" ht="13.5">
      <c r="A8" s="127"/>
      <c r="B8" s="127"/>
      <c r="C8" s="128" t="s">
        <v>0</v>
      </c>
      <c r="D8" s="243" t="s">
        <v>152</v>
      </c>
      <c r="E8" s="18">
        <f>'PL入力'!E7</f>
        <v>0</v>
      </c>
      <c r="F8" s="244" t="s">
        <v>153</v>
      </c>
      <c r="G8" s="241">
        <f>IF(E9=0,0,E8/E9)</f>
        <v>0</v>
      </c>
      <c r="H8" s="245" t="s">
        <v>163</v>
      </c>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row>
    <row r="9" spans="1:140" s="125" customFormat="1" ht="13.5">
      <c r="A9" s="127"/>
      <c r="B9" s="127"/>
      <c r="C9" s="129" t="s">
        <v>157</v>
      </c>
      <c r="D9" s="244"/>
      <c r="E9" s="18">
        <f>'ＢＳ入力'!D12</f>
        <v>0</v>
      </c>
      <c r="F9" s="244"/>
      <c r="G9" s="241"/>
      <c r="H9" s="24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row>
    <row r="10" spans="1:140" s="125" customFormat="1" ht="13.5">
      <c r="A10" s="127"/>
      <c r="B10" s="127"/>
      <c r="C10" s="127"/>
      <c r="D10" s="127"/>
      <c r="E10" s="127"/>
      <c r="F10" s="127"/>
      <c r="G10" s="127"/>
      <c r="H10" s="127"/>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row>
    <row r="11" spans="1:140" s="125" customFormat="1" ht="13.5">
      <c r="A11" s="127"/>
      <c r="B11" s="127"/>
      <c r="C11" s="127" t="s">
        <v>162</v>
      </c>
      <c r="D11" s="127"/>
      <c r="E11" s="127"/>
      <c r="F11" s="127"/>
      <c r="G11" s="127"/>
      <c r="H11" s="127"/>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row>
    <row r="12" spans="1:140" s="125" customFormat="1" ht="13.5">
      <c r="A12" s="127"/>
      <c r="B12" s="127"/>
      <c r="C12" s="127" t="s">
        <v>176</v>
      </c>
      <c r="D12" s="127"/>
      <c r="E12" s="127"/>
      <c r="F12" s="127"/>
      <c r="G12" s="127"/>
      <c r="H12" s="127"/>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row>
    <row r="13" spans="1:140" s="125" customFormat="1" ht="13.5">
      <c r="A13" s="127"/>
      <c r="B13" s="127"/>
      <c r="C13" s="127"/>
      <c r="D13" s="127"/>
      <c r="E13" s="127"/>
      <c r="F13" s="127"/>
      <c r="G13" s="127"/>
      <c r="H13" s="127"/>
      <c r="I13" s="152" t="str">
        <f>'ＢＳ入力'!F6</f>
        <v>(単位：円）</v>
      </c>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row>
    <row r="14" spans="1:140" s="125" customFormat="1" ht="13.5">
      <c r="A14" s="127"/>
      <c r="B14" s="127"/>
      <c r="C14" s="127"/>
      <c r="D14" s="127"/>
      <c r="E14" s="127"/>
      <c r="F14" s="127"/>
      <c r="I14" s="21" t="s">
        <v>175</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row>
    <row r="15" spans="1:140" s="125" customFormat="1" ht="13.5">
      <c r="A15" s="127"/>
      <c r="B15" s="127"/>
      <c r="C15" s="127"/>
      <c r="D15" s="127"/>
      <c r="E15" s="127"/>
      <c r="F15" s="127"/>
      <c r="I15" s="140">
        <f>I95</f>
        <v>0</v>
      </c>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row>
    <row r="16" spans="1:140" s="125" customFormat="1" ht="26.25" customHeight="1">
      <c r="A16" s="127"/>
      <c r="B16" s="127"/>
      <c r="C16" s="233" t="s">
        <v>207</v>
      </c>
      <c r="D16" s="233"/>
      <c r="E16" s="233"/>
      <c r="F16" s="233"/>
      <c r="G16" s="233"/>
      <c r="H16" s="233"/>
      <c r="I16" s="233"/>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row>
    <row r="17" spans="1:140" s="125" customFormat="1" ht="13.5">
      <c r="A17" s="127"/>
      <c r="B17" s="127"/>
      <c r="C17" s="127" t="s">
        <v>189</v>
      </c>
      <c r="D17" s="127"/>
      <c r="E17" s="127"/>
      <c r="F17" s="127"/>
      <c r="G17" s="127"/>
      <c r="H17" s="127"/>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row>
    <row r="18" spans="1:140" s="125" customFormat="1" ht="13.5">
      <c r="A18" s="127"/>
      <c r="B18" s="127"/>
      <c r="C18" s="127"/>
      <c r="D18" s="127"/>
      <c r="E18" s="127"/>
      <c r="F18" s="127"/>
      <c r="G18" s="127"/>
      <c r="H18" s="127"/>
      <c r="I18" s="145" t="s">
        <v>183</v>
      </c>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row>
    <row r="19" spans="1:9" ht="13.5">
      <c r="A19" s="127"/>
      <c r="B19" s="127"/>
      <c r="C19" s="127"/>
      <c r="D19" s="127"/>
      <c r="E19" s="127"/>
      <c r="F19" s="127"/>
      <c r="G19" s="127"/>
      <c r="H19" s="127"/>
      <c r="I19" s="3" t="s">
        <v>211</v>
      </c>
    </row>
    <row r="20" spans="7:9" ht="16.5" customHeight="1">
      <c r="G20" s="125"/>
      <c r="H20" s="125"/>
      <c r="I20" s="131"/>
    </row>
    <row r="21" spans="7:9" ht="13.5">
      <c r="G21" s="235" t="s">
        <v>199</v>
      </c>
      <c r="H21" s="235"/>
      <c r="I21" s="21" t="s">
        <v>173</v>
      </c>
    </row>
    <row r="22" spans="7:9" ht="24" customHeight="1">
      <c r="G22" s="235"/>
      <c r="H22" s="235"/>
      <c r="I22" s="173"/>
    </row>
    <row r="23" spans="1:9" ht="18.75" customHeight="1">
      <c r="A23" s="127" t="s">
        <v>86</v>
      </c>
      <c r="B23" s="127"/>
      <c r="C23" s="160"/>
      <c r="D23" s="160"/>
      <c r="E23" s="160"/>
      <c r="F23" s="134"/>
      <c r="G23" s="134"/>
      <c r="H23" s="134"/>
      <c r="I23" s="133"/>
    </row>
    <row r="24" spans="1:9" ht="13.5">
      <c r="A24" s="127"/>
      <c r="B24" s="1"/>
      <c r="C24" s="236" t="s">
        <v>191</v>
      </c>
      <c r="D24" s="236"/>
      <c r="E24" s="236"/>
      <c r="F24" s="236"/>
      <c r="G24" s="236"/>
      <c r="H24" s="236"/>
      <c r="I24" s="145" t="s">
        <v>183</v>
      </c>
    </row>
    <row r="25" spans="1:9" ht="13.5" customHeight="1">
      <c r="A25" s="127"/>
      <c r="B25" s="127"/>
      <c r="C25" s="237" t="s">
        <v>190</v>
      </c>
      <c r="D25" s="237"/>
      <c r="E25" s="237"/>
      <c r="F25" s="237"/>
      <c r="G25" s="237"/>
      <c r="H25" s="239"/>
      <c r="I25" s="161" t="s">
        <v>212</v>
      </c>
    </row>
    <row r="26" spans="1:9" ht="26.25" customHeight="1">
      <c r="A26" s="127"/>
      <c r="B26" s="127"/>
      <c r="C26" s="237" t="s">
        <v>192</v>
      </c>
      <c r="D26" s="237"/>
      <c r="E26" s="237"/>
      <c r="F26" s="237"/>
      <c r="G26" s="237"/>
      <c r="H26" s="237"/>
      <c r="I26"/>
    </row>
    <row r="27" spans="1:9" ht="13.5">
      <c r="A27" s="127"/>
      <c r="B27" s="127"/>
      <c r="C27" s="160"/>
      <c r="D27" s="160"/>
      <c r="E27" s="160"/>
      <c r="F27" s="134"/>
      <c r="G27" s="134"/>
      <c r="H27" s="134"/>
      <c r="I27" s="125"/>
    </row>
    <row r="28" spans="1:9" ht="13.5">
      <c r="A28" s="127"/>
      <c r="B28" s="127" t="s">
        <v>83</v>
      </c>
      <c r="C28" s="127"/>
      <c r="D28" s="127"/>
      <c r="E28" s="127"/>
      <c r="G28" s="125"/>
      <c r="H28" s="125"/>
      <c r="I28" s="125"/>
    </row>
    <row r="29" spans="1:9" ht="13.5">
      <c r="A29" s="127"/>
      <c r="B29" s="127"/>
      <c r="C29" s="127"/>
      <c r="D29" s="127"/>
      <c r="E29" s="127"/>
      <c r="G29" s="125"/>
      <c r="H29" s="125"/>
      <c r="I29" s="125"/>
    </row>
    <row r="30" spans="7:9" ht="13.5">
      <c r="G30" s="125"/>
      <c r="H30" s="125"/>
      <c r="I30" s="125"/>
    </row>
    <row r="31" spans="3:9" ht="13.5">
      <c r="C31" s="131" t="s">
        <v>0</v>
      </c>
      <c r="D31" s="234" t="s">
        <v>81</v>
      </c>
      <c r="E31" s="18">
        <f>'PL入力'!E7</f>
        <v>0</v>
      </c>
      <c r="F31" s="234" t="s">
        <v>81</v>
      </c>
      <c r="G31" s="242">
        <f>IF('ＢＳ入力'!D13=0,0,E31/E32)</f>
        <v>0</v>
      </c>
      <c r="H31" s="246" t="s">
        <v>163</v>
      </c>
      <c r="I31" s="125"/>
    </row>
    <row r="32" spans="3:9" ht="13.5">
      <c r="C32" s="132" t="s">
        <v>1</v>
      </c>
      <c r="D32" s="234"/>
      <c r="E32" s="18">
        <f>'ＢＳ入力'!D13</f>
        <v>0</v>
      </c>
      <c r="F32" s="234"/>
      <c r="G32" s="242"/>
      <c r="H32" s="247"/>
      <c r="I32" s="125"/>
    </row>
    <row r="33" spans="3:9" ht="13.5">
      <c r="C33" s="132"/>
      <c r="D33" s="132"/>
      <c r="F33" s="132"/>
      <c r="G33" s="132"/>
      <c r="H33" s="134"/>
      <c r="I33" s="130"/>
    </row>
    <row r="34" spans="2:8" ht="9" customHeight="1">
      <c r="B34" s="1"/>
      <c r="G34" s="125"/>
      <c r="H34" s="125"/>
    </row>
    <row r="35" spans="2:9" ht="13.5">
      <c r="B35" s="127" t="s">
        <v>164</v>
      </c>
      <c r="C35" s="127"/>
      <c r="D35" s="127"/>
      <c r="E35" s="127"/>
      <c r="F35" s="127"/>
      <c r="G35" s="127"/>
      <c r="H35" s="125"/>
      <c r="I35" s="125"/>
    </row>
    <row r="36" spans="2:9" ht="13.5">
      <c r="B36" s="127" t="s">
        <v>165</v>
      </c>
      <c r="C36" s="127"/>
      <c r="D36" s="127"/>
      <c r="E36" s="127"/>
      <c r="F36" s="127"/>
      <c r="G36" s="127"/>
      <c r="H36" s="125"/>
      <c r="I36" s="125"/>
    </row>
    <row r="37" spans="2:9" ht="13.5">
      <c r="B37" s="127"/>
      <c r="C37" s="127"/>
      <c r="D37" s="127"/>
      <c r="E37" s="127"/>
      <c r="G37" s="125"/>
      <c r="H37" s="125"/>
      <c r="I37" s="153" t="str">
        <f>I13</f>
        <v>(単位：円）</v>
      </c>
    </row>
    <row r="38" spans="2:9" ht="13.5">
      <c r="B38" s="127"/>
      <c r="C38" s="127"/>
      <c r="D38" s="127"/>
      <c r="E38" s="127"/>
      <c r="G38" s="125"/>
      <c r="H38" s="125"/>
      <c r="I38" s="21" t="s">
        <v>175</v>
      </c>
    </row>
    <row r="39" spans="2:9" ht="13.5">
      <c r="B39" s="127"/>
      <c r="C39" s="127"/>
      <c r="D39" s="127"/>
      <c r="E39" s="127"/>
      <c r="G39" s="125"/>
      <c r="H39" s="125"/>
      <c r="I39" s="140">
        <f>IF(E32=0,0,I100)</f>
        <v>0</v>
      </c>
    </row>
    <row r="40" spans="2:9" ht="29.25" customHeight="1">
      <c r="B40" s="233" t="s">
        <v>208</v>
      </c>
      <c r="C40" s="233"/>
      <c r="D40" s="233"/>
      <c r="E40" s="233"/>
      <c r="F40" s="233"/>
      <c r="G40" s="233"/>
      <c r="H40" s="233"/>
      <c r="I40" s="233"/>
    </row>
    <row r="41" spans="2:9" ht="13.5">
      <c r="B41" s="127" t="s">
        <v>193</v>
      </c>
      <c r="C41" s="127"/>
      <c r="D41" s="127"/>
      <c r="E41" s="127"/>
      <c r="F41" s="127"/>
      <c r="G41" s="127"/>
      <c r="H41" s="125"/>
      <c r="I41" s="125"/>
    </row>
    <row r="42" spans="2:9" ht="13.5">
      <c r="B42" s="127"/>
      <c r="C42" s="127"/>
      <c r="D42" s="127"/>
      <c r="E42" s="127"/>
      <c r="F42" s="127"/>
      <c r="G42" s="127"/>
      <c r="H42" s="127"/>
      <c r="I42" s="145" t="s">
        <v>183</v>
      </c>
    </row>
    <row r="43" spans="2:9" ht="13.5">
      <c r="B43" s="240"/>
      <c r="C43" s="240"/>
      <c r="D43" s="240"/>
      <c r="E43" s="240"/>
      <c r="F43" s="240"/>
      <c r="G43" s="240"/>
      <c r="H43" s="240"/>
      <c r="I43" s="3" t="s">
        <v>211</v>
      </c>
    </row>
    <row r="44" spans="7:9" ht="13.5" customHeight="1">
      <c r="G44" s="125"/>
      <c r="H44" s="125"/>
      <c r="I44" s="2"/>
    </row>
    <row r="45" spans="7:9" ht="13.5">
      <c r="G45" s="235" t="s">
        <v>199</v>
      </c>
      <c r="H45" s="235"/>
      <c r="I45" s="21" t="s">
        <v>173</v>
      </c>
    </row>
    <row r="46" spans="7:9" ht="27" customHeight="1">
      <c r="G46" s="235"/>
      <c r="H46" s="235"/>
      <c r="I46" s="174"/>
    </row>
    <row r="47" spans="1:9" ht="15.75" customHeight="1">
      <c r="A47" s="127" t="s">
        <v>87</v>
      </c>
      <c r="B47" s="127"/>
      <c r="C47" s="127"/>
      <c r="D47" s="127"/>
      <c r="E47" s="127"/>
      <c r="G47" s="125"/>
      <c r="H47" s="125"/>
      <c r="I47" s="133"/>
    </row>
    <row r="48" spans="1:9" ht="15.75" customHeight="1">
      <c r="A48" s="127"/>
      <c r="B48" s="127"/>
      <c r="C48" s="127"/>
      <c r="D48" s="127"/>
      <c r="E48" s="127"/>
      <c r="G48" s="125"/>
      <c r="H48" s="125"/>
      <c r="I48" s="133"/>
    </row>
    <row r="49" spans="1:9" ht="13.5">
      <c r="A49" s="127"/>
      <c r="B49" s="127" t="s">
        <v>84</v>
      </c>
      <c r="C49" s="127"/>
      <c r="D49" s="127"/>
      <c r="E49" s="127"/>
      <c r="G49" s="125"/>
      <c r="H49" s="125"/>
      <c r="I49" s="125"/>
    </row>
    <row r="50" spans="7:9" ht="13.5">
      <c r="G50" s="125"/>
      <c r="H50" s="125"/>
      <c r="I50" s="125"/>
    </row>
    <row r="51" spans="3:9" ht="13.5">
      <c r="C51" s="131" t="s">
        <v>0</v>
      </c>
      <c r="D51" s="234" t="s">
        <v>81</v>
      </c>
      <c r="E51" s="18">
        <f>'PL入力'!E7</f>
        <v>0</v>
      </c>
      <c r="F51" s="234" t="s">
        <v>81</v>
      </c>
      <c r="G51" s="238">
        <f>IF(E52=0,0,E51/E52)</f>
        <v>0</v>
      </c>
      <c r="H51" s="125"/>
      <c r="I51" s="125"/>
    </row>
    <row r="52" spans="3:9" ht="13.5">
      <c r="C52" s="132" t="s">
        <v>88</v>
      </c>
      <c r="D52" s="234"/>
      <c r="E52" s="18">
        <f>'ＢＳ入力'!G11</f>
        <v>0</v>
      </c>
      <c r="F52" s="234"/>
      <c r="G52" s="238"/>
      <c r="H52" s="125"/>
      <c r="I52" s="125"/>
    </row>
    <row r="53" spans="3:9" ht="13.5">
      <c r="C53" s="132"/>
      <c r="D53" s="132"/>
      <c r="F53" s="132"/>
      <c r="G53" s="132"/>
      <c r="H53" s="125"/>
      <c r="I53" s="125"/>
    </row>
    <row r="54" spans="2:9" ht="13.5">
      <c r="B54" s="127" t="s">
        <v>166</v>
      </c>
      <c r="C54" s="127"/>
      <c r="D54" s="127"/>
      <c r="E54" s="127"/>
      <c r="F54" s="127"/>
      <c r="G54" s="127"/>
      <c r="H54" s="127"/>
      <c r="I54" s="130"/>
    </row>
    <row r="55" spans="2:9" ht="13.5">
      <c r="B55" s="127"/>
      <c r="C55" s="127"/>
      <c r="D55" s="127"/>
      <c r="E55" s="127"/>
      <c r="F55" s="127"/>
      <c r="G55" s="127"/>
      <c r="H55" s="127"/>
      <c r="I55" s="130"/>
    </row>
    <row r="56" spans="2:9" ht="13.5">
      <c r="B56" s="127"/>
      <c r="C56" s="127" t="s">
        <v>167</v>
      </c>
      <c r="D56" s="127"/>
      <c r="E56" s="127"/>
      <c r="F56" s="127"/>
      <c r="G56" s="127"/>
      <c r="H56" s="127"/>
      <c r="I56" s="125"/>
    </row>
    <row r="57" spans="2:9" ht="13.5">
      <c r="B57" s="127"/>
      <c r="C57" s="127" t="s">
        <v>168</v>
      </c>
      <c r="D57" s="127"/>
      <c r="E57" s="127"/>
      <c r="F57" s="127"/>
      <c r="G57" s="127"/>
      <c r="H57" s="127"/>
      <c r="I57" s="125"/>
    </row>
    <row r="58" spans="2:9" ht="13.5">
      <c r="B58" s="127"/>
      <c r="C58" s="127"/>
      <c r="D58" s="127"/>
      <c r="E58" s="127"/>
      <c r="F58" s="127"/>
      <c r="G58" s="127"/>
      <c r="H58" s="127"/>
      <c r="I58" s="152" t="str">
        <f>I37</f>
        <v>(単位：円）</v>
      </c>
    </row>
    <row r="59" spans="2:9" ht="13.5">
      <c r="B59" s="127"/>
      <c r="C59" s="127"/>
      <c r="D59" s="127"/>
      <c r="E59" s="127"/>
      <c r="F59" s="127"/>
      <c r="G59" s="125"/>
      <c r="H59" s="125"/>
      <c r="I59" s="21" t="s">
        <v>175</v>
      </c>
    </row>
    <row r="60" spans="2:9" ht="13.5">
      <c r="B60" s="127"/>
      <c r="C60" s="127"/>
      <c r="D60" s="127"/>
      <c r="E60" s="127"/>
      <c r="F60" s="127"/>
      <c r="G60" s="125"/>
      <c r="H60" s="125"/>
      <c r="I60" s="140">
        <f>IF(E52=0,0,I102)</f>
        <v>0</v>
      </c>
    </row>
    <row r="61" spans="2:9" ht="28.5" customHeight="1">
      <c r="B61" s="127"/>
      <c r="C61" s="233" t="s">
        <v>206</v>
      </c>
      <c r="D61" s="233"/>
      <c r="E61" s="233"/>
      <c r="F61" s="233"/>
      <c r="G61" s="233"/>
      <c r="H61" s="233"/>
      <c r="I61" s="233"/>
    </row>
    <row r="62" spans="2:9" ht="13.5">
      <c r="B62" s="127"/>
      <c r="C62" s="127" t="s">
        <v>194</v>
      </c>
      <c r="D62" s="127"/>
      <c r="E62" s="127"/>
      <c r="F62" s="127"/>
      <c r="G62" s="127"/>
      <c r="H62" s="127"/>
      <c r="I62" s="125"/>
    </row>
    <row r="63" spans="2:9" ht="13.5">
      <c r="B63" s="127"/>
      <c r="C63" s="127"/>
      <c r="D63" s="127"/>
      <c r="E63" s="127"/>
      <c r="F63" s="127"/>
      <c r="G63" s="127"/>
      <c r="H63" s="127"/>
      <c r="I63" s="146" t="s">
        <v>183</v>
      </c>
    </row>
    <row r="64" spans="2:9" ht="13.5">
      <c r="B64" s="127"/>
      <c r="C64" s="127"/>
      <c r="D64" s="127"/>
      <c r="E64" s="127"/>
      <c r="F64" s="127"/>
      <c r="G64" s="127"/>
      <c r="H64" s="127"/>
      <c r="I64" s="3" t="s">
        <v>224</v>
      </c>
    </row>
    <row r="65" spans="7:9" ht="13.5">
      <c r="G65" s="125"/>
      <c r="H65" s="125"/>
      <c r="I65" s="2"/>
    </row>
    <row r="66" spans="7:9" ht="13.5" customHeight="1">
      <c r="G66" s="235" t="s">
        <v>199</v>
      </c>
      <c r="H66" s="235"/>
      <c r="I66" s="21" t="s">
        <v>173</v>
      </c>
    </row>
    <row r="67" spans="7:9" ht="26.25" customHeight="1">
      <c r="G67" s="235"/>
      <c r="H67" s="235"/>
      <c r="I67" s="173"/>
    </row>
    <row r="68" spans="7:9" ht="13.5">
      <c r="G68" s="125"/>
      <c r="H68" s="125"/>
      <c r="I68" s="125"/>
    </row>
    <row r="69" spans="1:9" ht="13.5">
      <c r="A69" s="127" t="s">
        <v>89</v>
      </c>
      <c r="B69" s="127"/>
      <c r="C69" s="127"/>
      <c r="D69" s="127"/>
      <c r="E69" s="127"/>
      <c r="F69" s="127"/>
      <c r="G69" s="127"/>
      <c r="H69" s="127"/>
      <c r="I69" s="127"/>
    </row>
    <row r="70" spans="1:140" s="148" customFormat="1" ht="41.25" customHeight="1">
      <c r="A70" s="143"/>
      <c r="B70" s="143"/>
      <c r="C70" s="233" t="s">
        <v>195</v>
      </c>
      <c r="D70" s="233"/>
      <c r="E70" s="233"/>
      <c r="F70" s="233"/>
      <c r="G70" s="233"/>
      <c r="H70" s="233"/>
      <c r="I70" s="233"/>
      <c r="J70" s="144"/>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row>
    <row r="71" spans="1:140" s="148" customFormat="1" ht="41.25" customHeight="1">
      <c r="A71" s="143"/>
      <c r="B71" s="143"/>
      <c r="C71" s="233" t="s">
        <v>196</v>
      </c>
      <c r="D71" s="233"/>
      <c r="E71" s="233"/>
      <c r="F71" s="233"/>
      <c r="G71" s="233"/>
      <c r="H71" s="233"/>
      <c r="I71" s="233"/>
      <c r="J71" s="144"/>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row>
    <row r="72" spans="7:9" ht="13.5">
      <c r="G72" s="125"/>
      <c r="H72" s="125"/>
      <c r="I72" s="152" t="str">
        <f>I37</f>
        <v>(単位：円）</v>
      </c>
    </row>
    <row r="73" spans="7:9" ht="13.5">
      <c r="G73" s="125"/>
      <c r="H73" s="125"/>
      <c r="I73" s="21" t="s">
        <v>173</v>
      </c>
    </row>
    <row r="74" spans="7:9" ht="17.25" customHeight="1">
      <c r="G74" s="141" t="s">
        <v>211</v>
      </c>
      <c r="H74" s="20" t="s">
        <v>179</v>
      </c>
      <c r="I74" s="173"/>
    </row>
    <row r="75" spans="7:9" ht="17.25" customHeight="1">
      <c r="G75" s="141" t="s">
        <v>211</v>
      </c>
      <c r="H75" s="20" t="s">
        <v>180</v>
      </c>
      <c r="I75" s="173"/>
    </row>
    <row r="76" spans="7:9" ht="17.25" customHeight="1">
      <c r="G76" s="141" t="s">
        <v>211</v>
      </c>
      <c r="H76" s="20" t="s">
        <v>181</v>
      </c>
      <c r="I76" s="174"/>
    </row>
    <row r="77" spans="7:9" ht="17.25" customHeight="1">
      <c r="G77" s="141" t="s">
        <v>211</v>
      </c>
      <c r="H77" s="20" t="s">
        <v>182</v>
      </c>
      <c r="I77" s="173"/>
    </row>
    <row r="78" spans="7:140" s="125" customFormat="1" ht="12.75" customHeight="1">
      <c r="G78" s="134"/>
      <c r="H78" s="154"/>
      <c r="I78" s="133"/>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row>
    <row r="79" s="135" customFormat="1" ht="17.25" customHeight="1">
      <c r="I79" s="155"/>
    </row>
    <row r="80" s="135" customFormat="1" ht="13.5">
      <c r="A80" s="156"/>
    </row>
    <row r="81" s="135" customFormat="1" ht="13.5"/>
    <row r="82" s="135" customFormat="1" ht="13.5"/>
    <row r="83" s="135" customFormat="1" ht="13.5"/>
    <row r="84" s="135" customFormat="1" ht="13.5">
      <c r="I84" s="135">
        <f>IF(I25="棚卸資産なし",0,I85)</f>
        <v>0</v>
      </c>
    </row>
    <row r="85" s="135" customFormat="1" ht="13.5">
      <c r="I85" s="135">
        <f>IF(I43="変更なし",I39,I46)</f>
        <v>0</v>
      </c>
    </row>
    <row r="86" s="135" customFormat="1" ht="13.5"/>
    <row r="87" s="135" customFormat="1" ht="13.5"/>
    <row r="88" s="135" customFormat="1" ht="13.5"/>
    <row r="89" s="135" customFormat="1" ht="13.5">
      <c r="I89" s="135" t="e">
        <f>IF(I19=1,'出力書類'!D149/'その他入力'!G8,'出力書類'!E149/'その他入力'!I22)</f>
        <v>#DIV/0!</v>
      </c>
    </row>
    <row r="90" s="135" customFormat="1" ht="19.5" customHeight="1">
      <c r="I90" s="135" t="e">
        <f>IF(I25="棚卸資産なし",0,I91)</f>
        <v>#DIV/0!</v>
      </c>
    </row>
    <row r="91" s="135" customFormat="1" ht="19.5" customHeight="1">
      <c r="I91" s="135" t="e">
        <f>IF(I43=1,'出力書類'!E149/'その他入力'!G31,'出力書類'!E149/'その他入力'!I46)</f>
        <v>#DIV/0!</v>
      </c>
    </row>
    <row r="92" s="135" customFormat="1" ht="19.5" customHeight="1">
      <c r="I92" s="135" t="e">
        <f>IF(I64=1,'出力書類'!E149/'その他入力'!G51,'出力書類'!E149/'その他入力'!I67)</f>
        <v>#DIV/0!</v>
      </c>
    </row>
    <row r="93" s="135" customFormat="1" ht="13.5"/>
    <row r="94" s="135" customFormat="1" ht="13.5"/>
    <row r="95" s="135" customFormat="1" ht="13.5">
      <c r="I95" s="157">
        <f>IF(E9=0,0,I96)</f>
        <v>0</v>
      </c>
    </row>
    <row r="96" s="135" customFormat="1" ht="13.5">
      <c r="I96" s="158">
        <f>IF(E8=0,,'PL入力'!F7/'その他入力'!G8)</f>
        <v>0</v>
      </c>
    </row>
    <row r="97" s="135" customFormat="1" ht="13.5">
      <c r="I97" s="157"/>
    </row>
    <row r="98" s="135" customFormat="1" ht="13.5">
      <c r="I98" s="157"/>
    </row>
    <row r="99" spans="8:10" s="135" customFormat="1" ht="13.5">
      <c r="H99" s="157"/>
      <c r="I99" s="157"/>
      <c r="J99" s="157"/>
    </row>
    <row r="100" spans="8:10" s="135" customFormat="1" ht="13.5">
      <c r="H100" s="157"/>
      <c r="I100" s="158">
        <f>IF(E31=0,0,'PL入力'!F7/'その他入力'!G31)</f>
        <v>0</v>
      </c>
      <c r="J100" s="157"/>
    </row>
    <row r="101" spans="8:10" s="135" customFormat="1" ht="13.5">
      <c r="H101" s="157"/>
      <c r="I101" s="157"/>
      <c r="J101" s="157"/>
    </row>
    <row r="102" spans="8:10" s="135" customFormat="1" ht="13.5">
      <c r="H102" s="157"/>
      <c r="I102" s="158">
        <f>IF(E51=0,0,'PL入力'!F7/'その他入力'!G51)</f>
        <v>0</v>
      </c>
      <c r="J102" s="157"/>
    </row>
    <row r="103" spans="9:10" s="135" customFormat="1" ht="13.5">
      <c r="I103" s="157"/>
      <c r="J103" s="157"/>
    </row>
    <row r="104" spans="9:10" s="135" customFormat="1" ht="13.5">
      <c r="I104" s="157"/>
      <c r="J104" s="157"/>
    </row>
    <row r="105" spans="9:10" s="135" customFormat="1" ht="13.5">
      <c r="I105" s="157"/>
      <c r="J105" s="157"/>
    </row>
    <row r="106" spans="9:10" s="135" customFormat="1" ht="13.5">
      <c r="I106" s="157"/>
      <c r="J106" s="157"/>
    </row>
    <row r="107" s="135" customFormat="1" ht="13.5"/>
    <row r="108" s="135" customFormat="1" ht="13.5"/>
    <row r="109" s="135" customFormat="1" ht="13.5"/>
    <row r="110" s="135" customFormat="1" ht="13.5"/>
    <row r="111" s="135" customFormat="1" ht="13.5"/>
    <row r="112" s="135" customFormat="1" ht="13.5"/>
    <row r="113" s="135" customFormat="1" ht="13.5"/>
    <row r="114" s="135" customFormat="1" ht="13.5"/>
    <row r="115" s="135" customFormat="1" ht="13.5"/>
    <row r="116" s="135" customFormat="1" ht="13.5"/>
    <row r="117" s="135" customFormat="1" ht="13.5"/>
    <row r="118" s="135" customFormat="1" ht="13.5"/>
    <row r="119" s="135" customFormat="1" ht="13.5"/>
    <row r="120" s="135" customFormat="1" ht="13.5"/>
    <row r="121" s="135" customFormat="1" ht="13.5"/>
    <row r="122" s="135" customFormat="1" ht="13.5"/>
    <row r="123" s="135" customFormat="1" ht="13.5"/>
    <row r="124" s="135" customFormat="1" ht="13.5"/>
    <row r="125" s="135" customFormat="1" ht="13.5"/>
    <row r="126" s="135" customFormat="1" ht="13.5"/>
    <row r="127" s="135" customFormat="1" ht="13.5"/>
    <row r="128" s="135" customFormat="1" ht="13.5"/>
    <row r="129" s="135" customFormat="1" ht="13.5"/>
    <row r="130" s="135" customFormat="1" ht="13.5"/>
    <row r="131" s="135" customFormat="1" ht="13.5"/>
    <row r="132" s="135" customFormat="1" ht="13.5"/>
    <row r="133" s="135" customFormat="1" ht="13.5"/>
    <row r="134" s="135" customFormat="1" ht="13.5"/>
    <row r="135" s="135" customFormat="1" ht="13.5"/>
    <row r="136" s="135" customFormat="1" ht="13.5"/>
    <row r="137" s="135" customFormat="1" ht="13.5"/>
    <row r="138" s="135" customFormat="1" ht="13.5"/>
    <row r="139" s="135" customFormat="1" ht="13.5"/>
    <row r="140" s="135" customFormat="1" ht="13.5"/>
    <row r="141" s="135" customFormat="1" ht="13.5"/>
    <row r="142" s="135" customFormat="1" ht="13.5"/>
    <row r="143" s="135" customFormat="1" ht="13.5"/>
    <row r="144" s="135" customFormat="1" ht="13.5"/>
    <row r="145" s="135" customFormat="1" ht="13.5"/>
    <row r="146" s="135" customFormat="1" ht="13.5"/>
    <row r="147" s="135" customFormat="1" ht="13.5"/>
    <row r="148" s="135" customFormat="1" ht="13.5"/>
    <row r="149" s="135" customFormat="1" ht="13.5"/>
    <row r="150" s="135" customFormat="1" ht="13.5"/>
    <row r="151" s="135" customFormat="1" ht="13.5"/>
    <row r="152" s="135" customFormat="1" ht="13.5"/>
    <row r="153" s="135" customFormat="1" ht="13.5"/>
    <row r="154" s="135" customFormat="1" ht="13.5"/>
    <row r="155" s="135" customFormat="1" ht="13.5"/>
    <row r="156" s="135" customFormat="1" ht="13.5"/>
    <row r="157" s="135" customFormat="1" ht="13.5"/>
    <row r="158" s="135" customFormat="1" ht="13.5"/>
    <row r="159" s="135" customFormat="1" ht="13.5"/>
    <row r="160" s="135" customFormat="1" ht="13.5"/>
    <row r="161" s="135" customFormat="1" ht="13.5"/>
    <row r="162" s="135" customFormat="1" ht="13.5"/>
    <row r="163" s="135" customFormat="1" ht="13.5"/>
    <row r="164" s="135" customFormat="1" ht="13.5"/>
    <row r="165" s="135" customFormat="1" ht="13.5"/>
    <row r="166" s="135" customFormat="1" ht="13.5"/>
    <row r="167" s="135" customFormat="1" ht="13.5"/>
    <row r="168" s="135" customFormat="1" ht="13.5"/>
    <row r="169" s="135" customFormat="1" ht="13.5"/>
    <row r="170" s="135" customFormat="1" ht="13.5"/>
    <row r="171" s="135" customFormat="1" ht="13.5"/>
    <row r="172" s="135" customFormat="1" ht="13.5"/>
    <row r="173" s="135" customFormat="1" ht="13.5"/>
    <row r="174" s="135" customFormat="1" ht="13.5"/>
    <row r="175" s="135" customFormat="1" ht="13.5"/>
    <row r="176" s="135" customFormat="1" ht="13.5"/>
    <row r="177" s="135" customFormat="1" ht="13.5"/>
    <row r="178" s="135" customFormat="1" ht="13.5"/>
    <row r="179" s="135" customFormat="1" ht="13.5"/>
    <row r="180" s="135" customFormat="1" ht="13.5"/>
    <row r="181" s="135" customFormat="1" ht="13.5"/>
    <row r="182" s="135" customFormat="1" ht="13.5"/>
    <row r="183" s="135" customFormat="1" ht="13.5"/>
    <row r="184" s="135" customFormat="1" ht="13.5"/>
    <row r="185" s="135" customFormat="1" ht="13.5"/>
    <row r="186" s="135" customFormat="1" ht="13.5"/>
    <row r="187" s="135" customFormat="1" ht="13.5"/>
    <row r="188" s="135" customFormat="1" ht="13.5"/>
    <row r="189" s="135" customFormat="1" ht="13.5"/>
    <row r="190" s="135" customFormat="1" ht="13.5"/>
    <row r="191" s="135" customFormat="1" ht="13.5"/>
    <row r="192" s="135" customFormat="1" ht="13.5"/>
    <row r="193" s="135" customFormat="1" ht="13.5"/>
    <row r="194" s="135" customFormat="1" ht="13.5"/>
    <row r="195" s="135" customFormat="1" ht="13.5"/>
    <row r="196" s="135" customFormat="1" ht="13.5"/>
    <row r="197" s="135" customFormat="1" ht="13.5"/>
    <row r="198" s="135" customFormat="1" ht="13.5"/>
    <row r="199" s="135" customFormat="1" ht="13.5"/>
    <row r="200" s="135" customFormat="1" ht="13.5"/>
    <row r="201" s="135" customFormat="1" ht="13.5"/>
    <row r="202" s="135" customFormat="1" ht="13.5"/>
    <row r="203" s="135" customFormat="1" ht="13.5"/>
    <row r="204" s="135" customFormat="1" ht="13.5"/>
    <row r="205" s="135" customFormat="1" ht="13.5"/>
    <row r="206" s="135" customFormat="1" ht="13.5"/>
    <row r="207" s="135" customFormat="1" ht="13.5"/>
    <row r="208" s="135" customFormat="1" ht="13.5"/>
    <row r="209" s="135" customFormat="1" ht="13.5"/>
    <row r="210" s="135" customFormat="1" ht="13.5"/>
    <row r="211" s="135" customFormat="1" ht="13.5"/>
    <row r="212" s="135" customFormat="1" ht="13.5"/>
    <row r="213" s="135" customFormat="1" ht="13.5"/>
    <row r="214" s="135" customFormat="1" ht="13.5"/>
    <row r="215" s="135" customFormat="1" ht="13.5"/>
    <row r="216" s="135" customFormat="1" ht="13.5"/>
    <row r="217" s="135" customFormat="1" ht="13.5"/>
    <row r="218" s="135" customFormat="1" ht="13.5"/>
    <row r="219" s="135" customFormat="1" ht="13.5"/>
    <row r="220" s="135" customFormat="1" ht="13.5"/>
    <row r="221" s="135" customFormat="1" ht="13.5"/>
    <row r="222" s="135" customFormat="1" ht="13.5"/>
    <row r="223" s="135" customFormat="1" ht="13.5"/>
    <row r="224" s="135" customFormat="1" ht="13.5"/>
    <row r="225" s="135" customFormat="1" ht="13.5"/>
    <row r="226" s="135" customFormat="1" ht="13.5"/>
    <row r="227" s="135" customFormat="1" ht="13.5"/>
    <row r="228" s="135" customFormat="1" ht="13.5"/>
    <row r="229" s="135" customFormat="1" ht="13.5"/>
    <row r="230" s="135" customFormat="1" ht="13.5"/>
    <row r="231" s="135" customFormat="1" ht="13.5"/>
    <row r="232" s="135" customFormat="1" ht="13.5"/>
    <row r="233" s="135" customFormat="1" ht="13.5"/>
    <row r="234" s="135" customFormat="1" ht="13.5"/>
    <row r="235" s="135" customFormat="1" ht="13.5"/>
    <row r="236" s="135" customFormat="1" ht="13.5"/>
    <row r="237" s="135" customFormat="1" ht="13.5"/>
    <row r="238" s="135" customFormat="1" ht="13.5"/>
    <row r="239" s="135" customFormat="1" ht="13.5"/>
    <row r="240" s="135" customFormat="1" ht="13.5"/>
    <row r="241" s="135" customFormat="1" ht="13.5"/>
    <row r="242" s="135" customFormat="1" ht="13.5"/>
    <row r="243" s="135" customFormat="1" ht="13.5"/>
    <row r="244" s="135" customFormat="1" ht="13.5"/>
    <row r="245" s="135" customFormat="1" ht="13.5"/>
    <row r="246" s="135" customFormat="1" ht="13.5"/>
    <row r="247" s="135" customFormat="1" ht="13.5"/>
    <row r="248" s="135" customFormat="1" ht="13.5"/>
    <row r="249" s="135" customFormat="1" ht="13.5"/>
    <row r="250" s="135" customFormat="1" ht="13.5"/>
    <row r="251" s="135" customFormat="1" ht="13.5"/>
    <row r="252" s="135" customFormat="1" ht="13.5"/>
    <row r="253" s="135" customFormat="1" ht="13.5"/>
    <row r="254" s="135" customFormat="1" ht="13.5"/>
    <row r="255" s="135" customFormat="1" ht="13.5"/>
    <row r="256" s="135" customFormat="1" ht="13.5"/>
    <row r="257" s="135" customFormat="1" ht="13.5"/>
    <row r="258" s="135" customFormat="1" ht="13.5"/>
    <row r="259" s="135" customFormat="1" ht="13.5"/>
    <row r="260" s="135" customFormat="1" ht="13.5"/>
    <row r="261" s="135" customFormat="1" ht="13.5"/>
    <row r="262" s="135" customFormat="1" ht="13.5"/>
    <row r="263" s="135" customFormat="1" ht="13.5"/>
    <row r="264" s="135" customFormat="1" ht="13.5"/>
    <row r="265" s="135" customFormat="1" ht="13.5"/>
    <row r="266" s="135" customFormat="1" ht="13.5"/>
    <row r="267" s="135" customFormat="1" ht="13.5"/>
    <row r="268" s="135" customFormat="1" ht="13.5"/>
    <row r="269" s="135" customFormat="1" ht="13.5"/>
    <row r="270" s="135" customFormat="1" ht="13.5"/>
    <row r="271" s="135" customFormat="1" ht="13.5"/>
    <row r="272" s="135" customFormat="1" ht="13.5"/>
    <row r="273" s="135" customFormat="1" ht="13.5"/>
    <row r="274" s="135" customFormat="1" ht="13.5"/>
    <row r="275" s="135" customFormat="1" ht="13.5"/>
    <row r="276" s="135" customFormat="1" ht="13.5"/>
    <row r="277" s="135" customFormat="1" ht="13.5"/>
    <row r="278" s="135" customFormat="1" ht="13.5"/>
    <row r="279" s="135" customFormat="1" ht="13.5"/>
    <row r="280" s="135" customFormat="1" ht="13.5"/>
    <row r="281" s="135" customFormat="1" ht="13.5"/>
    <row r="282" s="135" customFormat="1" ht="13.5"/>
    <row r="283" s="135" customFormat="1" ht="13.5"/>
    <row r="284" s="135" customFormat="1" ht="13.5"/>
    <row r="285" s="135" customFormat="1" ht="13.5"/>
    <row r="286" s="135" customFormat="1" ht="13.5"/>
    <row r="287" s="135" customFormat="1" ht="13.5"/>
    <row r="288" s="135" customFormat="1" ht="13.5"/>
    <row r="289" s="135" customFormat="1" ht="13.5"/>
    <row r="290" s="135" customFormat="1" ht="13.5"/>
    <row r="291" s="135" customFormat="1" ht="13.5"/>
    <row r="292" s="135" customFormat="1" ht="13.5"/>
    <row r="293" s="135" customFormat="1" ht="13.5"/>
    <row r="294" s="135" customFormat="1" ht="13.5"/>
    <row r="295" s="135" customFormat="1" ht="13.5"/>
    <row r="296" s="135" customFormat="1" ht="13.5"/>
    <row r="297" s="135" customFormat="1" ht="13.5"/>
    <row r="298" s="135" customFormat="1" ht="13.5"/>
    <row r="299" s="135" customFormat="1" ht="13.5"/>
    <row r="300" s="135" customFormat="1" ht="13.5"/>
    <row r="301" s="135" customFormat="1" ht="13.5"/>
    <row r="302" s="135" customFormat="1" ht="13.5"/>
    <row r="303" s="135" customFormat="1" ht="13.5"/>
    <row r="304" s="135" customFormat="1" ht="13.5"/>
    <row r="305" s="135" customFormat="1" ht="13.5"/>
    <row r="306" s="135" customFormat="1" ht="13.5"/>
    <row r="307" s="135" customFormat="1" ht="13.5"/>
    <row r="308" s="135" customFormat="1" ht="13.5"/>
    <row r="309" s="135" customFormat="1" ht="13.5"/>
    <row r="310" s="135" customFormat="1" ht="13.5"/>
    <row r="311" s="135" customFormat="1" ht="13.5"/>
    <row r="312" s="135" customFormat="1" ht="13.5"/>
    <row r="313" s="135" customFormat="1" ht="13.5"/>
    <row r="314" s="135" customFormat="1" ht="13.5"/>
    <row r="315" s="135" customFormat="1" ht="13.5"/>
    <row r="316" s="135" customFormat="1" ht="13.5"/>
    <row r="317" s="135" customFormat="1" ht="13.5"/>
    <row r="318" s="135" customFormat="1" ht="13.5"/>
    <row r="319" s="135" customFormat="1" ht="13.5"/>
    <row r="320" s="135" customFormat="1" ht="13.5"/>
    <row r="321" s="135" customFormat="1" ht="13.5"/>
    <row r="322" s="135" customFormat="1" ht="13.5"/>
    <row r="323" s="135" customFormat="1" ht="13.5"/>
    <row r="324" s="135" customFormat="1" ht="13.5"/>
    <row r="325" s="135" customFormat="1" ht="13.5"/>
    <row r="326" s="135" customFormat="1" ht="13.5"/>
    <row r="327" s="135" customFormat="1" ht="13.5"/>
    <row r="328" s="135" customFormat="1" ht="13.5"/>
    <row r="329" s="135" customFormat="1" ht="13.5"/>
    <row r="330" s="135" customFormat="1" ht="13.5"/>
    <row r="331" s="135" customFormat="1" ht="13.5"/>
    <row r="332" s="135" customFormat="1" ht="13.5"/>
    <row r="333" s="135" customFormat="1" ht="13.5"/>
    <row r="334" s="135" customFormat="1" ht="13.5"/>
    <row r="335" s="135" customFormat="1" ht="13.5"/>
    <row r="336" s="135" customFormat="1" ht="13.5"/>
    <row r="337" s="135" customFormat="1" ht="13.5"/>
    <row r="338" s="135" customFormat="1" ht="13.5"/>
    <row r="339" s="135" customFormat="1" ht="13.5"/>
    <row r="340" s="135" customFormat="1" ht="13.5"/>
    <row r="341" s="135" customFormat="1" ht="13.5"/>
    <row r="342" s="135" customFormat="1" ht="13.5"/>
    <row r="343" s="135" customFormat="1" ht="13.5"/>
    <row r="344" s="135" customFormat="1" ht="13.5"/>
    <row r="345" s="135" customFormat="1" ht="13.5"/>
    <row r="346" s="135" customFormat="1" ht="13.5"/>
    <row r="347" s="135" customFormat="1" ht="13.5"/>
    <row r="348" s="135" customFormat="1" ht="13.5"/>
    <row r="349" s="135" customFormat="1" ht="13.5"/>
    <row r="350" s="135" customFormat="1" ht="13.5"/>
    <row r="351" s="135" customFormat="1" ht="13.5"/>
    <row r="352" s="135" customFormat="1" ht="13.5"/>
    <row r="353" s="135" customFormat="1" ht="13.5"/>
    <row r="354" s="135" customFormat="1" ht="13.5"/>
    <row r="355" s="135" customFormat="1" ht="13.5"/>
    <row r="356" s="135" customFormat="1" ht="13.5"/>
    <row r="357" s="135" customFormat="1" ht="13.5"/>
    <row r="358" s="135" customFormat="1" ht="13.5"/>
    <row r="359" s="135" customFormat="1" ht="13.5"/>
    <row r="360" s="135" customFormat="1" ht="13.5"/>
    <row r="361" s="135" customFormat="1" ht="13.5"/>
    <row r="362" s="135" customFormat="1" ht="13.5"/>
    <row r="363" s="135" customFormat="1" ht="13.5"/>
    <row r="364" s="135" customFormat="1" ht="13.5"/>
    <row r="365" s="135" customFormat="1" ht="13.5"/>
    <row r="366" s="135" customFormat="1" ht="13.5"/>
    <row r="367" s="135" customFormat="1" ht="13.5"/>
    <row r="368" s="135" customFormat="1" ht="13.5"/>
    <row r="369" s="135" customFormat="1" ht="13.5"/>
    <row r="370" s="135" customFormat="1" ht="13.5"/>
    <row r="371" s="135" customFormat="1" ht="13.5"/>
    <row r="372" s="135" customFormat="1" ht="13.5"/>
    <row r="373" s="135" customFormat="1" ht="13.5"/>
    <row r="374" s="135" customFormat="1" ht="13.5"/>
    <row r="375" s="135" customFormat="1" ht="13.5"/>
    <row r="376" s="135" customFormat="1" ht="13.5"/>
    <row r="377" s="135" customFormat="1" ht="13.5"/>
    <row r="378" s="135" customFormat="1" ht="13.5"/>
    <row r="379" s="135" customFormat="1" ht="13.5"/>
    <row r="380" s="135" customFormat="1" ht="13.5"/>
    <row r="381" s="135" customFormat="1" ht="13.5"/>
    <row r="382" s="135" customFormat="1" ht="13.5"/>
    <row r="383" s="135" customFormat="1" ht="13.5"/>
    <row r="384" s="135" customFormat="1" ht="13.5"/>
    <row r="385" s="135" customFormat="1" ht="13.5"/>
    <row r="386" s="135" customFormat="1" ht="13.5"/>
    <row r="387" s="135" customFormat="1" ht="13.5"/>
    <row r="388" s="135" customFormat="1" ht="13.5"/>
    <row r="389" s="135" customFormat="1" ht="13.5"/>
    <row r="390" s="135" customFormat="1" ht="13.5"/>
    <row r="391" s="135" customFormat="1" ht="13.5"/>
    <row r="392" s="135" customFormat="1" ht="13.5"/>
    <row r="393" s="135" customFormat="1" ht="13.5"/>
    <row r="394" s="135" customFormat="1" ht="13.5"/>
    <row r="395" s="135" customFormat="1" ht="13.5"/>
    <row r="396" s="135" customFormat="1" ht="13.5"/>
    <row r="397" s="135" customFormat="1" ht="13.5"/>
    <row r="398" s="135" customFormat="1" ht="13.5"/>
    <row r="399" s="135" customFormat="1" ht="13.5"/>
    <row r="400" s="135" customFormat="1" ht="13.5"/>
    <row r="401" s="135" customFormat="1" ht="13.5"/>
    <row r="402" s="135" customFormat="1" ht="13.5"/>
    <row r="403" s="135" customFormat="1" ht="13.5"/>
    <row r="404" s="135" customFormat="1" ht="13.5"/>
    <row r="405" s="135" customFormat="1" ht="13.5"/>
    <row r="406" s="135" customFormat="1" ht="13.5"/>
    <row r="407" s="135" customFormat="1" ht="13.5"/>
    <row r="408" s="135" customFormat="1" ht="13.5"/>
    <row r="409" s="135" customFormat="1" ht="13.5"/>
    <row r="410" s="135" customFormat="1" ht="13.5"/>
    <row r="411" s="135" customFormat="1" ht="13.5"/>
    <row r="412" s="135" customFormat="1" ht="13.5"/>
    <row r="413" s="135" customFormat="1" ht="13.5"/>
    <row r="414" s="135" customFormat="1" ht="13.5"/>
    <row r="415" s="135" customFormat="1" ht="13.5"/>
    <row r="416" s="135" customFormat="1" ht="13.5"/>
    <row r="417" s="135" customFormat="1" ht="13.5"/>
    <row r="418" s="135" customFormat="1" ht="13.5"/>
    <row r="419" s="135" customFormat="1" ht="13.5"/>
    <row r="420" s="135" customFormat="1" ht="13.5"/>
    <row r="421" s="135" customFormat="1" ht="13.5"/>
    <row r="422" s="135" customFormat="1" ht="13.5"/>
    <row r="423" s="135" customFormat="1" ht="13.5"/>
    <row r="424" s="135" customFormat="1" ht="13.5"/>
    <row r="425" s="135" customFormat="1" ht="13.5"/>
    <row r="426" s="135" customFormat="1" ht="13.5"/>
    <row r="427" s="135" customFormat="1" ht="13.5"/>
    <row r="428" s="135" customFormat="1" ht="13.5"/>
    <row r="429" s="135" customFormat="1" ht="13.5"/>
    <row r="430" s="135" customFormat="1" ht="13.5"/>
    <row r="431" s="135" customFormat="1" ht="13.5"/>
    <row r="432" s="135" customFormat="1" ht="13.5"/>
    <row r="433" s="135" customFormat="1" ht="13.5"/>
    <row r="434" s="135" customFormat="1" ht="13.5"/>
    <row r="435" s="135" customFormat="1" ht="13.5"/>
    <row r="436" s="135" customFormat="1" ht="13.5"/>
    <row r="437" s="135" customFormat="1" ht="13.5"/>
    <row r="438" s="135" customFormat="1" ht="13.5"/>
    <row r="439" s="135" customFormat="1" ht="13.5"/>
    <row r="440" s="135" customFormat="1" ht="13.5"/>
    <row r="441" s="135" customFormat="1" ht="13.5"/>
    <row r="442" s="135" customFormat="1" ht="13.5"/>
    <row r="443" s="135" customFormat="1" ht="13.5"/>
    <row r="444" s="135" customFormat="1" ht="13.5"/>
    <row r="445" s="135" customFormat="1" ht="13.5"/>
    <row r="446" s="135" customFormat="1" ht="13.5"/>
    <row r="447" s="135" customFormat="1" ht="13.5"/>
    <row r="448" s="135" customFormat="1" ht="13.5"/>
    <row r="449" s="135" customFormat="1" ht="13.5"/>
    <row r="450" s="135" customFormat="1" ht="13.5"/>
    <row r="451" s="135" customFormat="1" ht="13.5"/>
    <row r="452" s="135" customFormat="1" ht="13.5"/>
    <row r="453" s="135" customFormat="1" ht="13.5"/>
    <row r="454" s="135" customFormat="1" ht="13.5"/>
    <row r="455" s="135" customFormat="1" ht="13.5"/>
    <row r="456" s="135" customFormat="1" ht="13.5"/>
    <row r="457" s="135" customFormat="1" ht="13.5"/>
    <row r="458" s="135" customFormat="1" ht="13.5"/>
    <row r="459" s="135" customFormat="1" ht="13.5"/>
    <row r="460" s="135" customFormat="1" ht="13.5"/>
    <row r="461" s="135" customFormat="1" ht="13.5"/>
    <row r="462" s="135" customFormat="1" ht="13.5"/>
    <row r="463" s="135" customFormat="1" ht="13.5"/>
    <row r="464" s="135" customFormat="1" ht="13.5"/>
    <row r="465" s="135" customFormat="1" ht="13.5"/>
    <row r="466" s="135" customFormat="1" ht="13.5"/>
    <row r="467" s="135" customFormat="1" ht="13.5"/>
    <row r="468" s="135" customFormat="1" ht="13.5"/>
    <row r="469" s="135" customFormat="1" ht="13.5"/>
    <row r="470" s="135" customFormat="1" ht="13.5"/>
    <row r="471" s="135" customFormat="1" ht="13.5"/>
    <row r="472" s="135" customFormat="1" ht="13.5"/>
    <row r="473" s="135" customFormat="1" ht="13.5"/>
    <row r="474" s="135" customFormat="1" ht="13.5"/>
    <row r="475" s="135" customFormat="1" ht="13.5"/>
    <row r="476" s="135" customFormat="1" ht="13.5"/>
    <row r="477" s="135" customFormat="1" ht="13.5"/>
    <row r="478" s="135" customFormat="1" ht="13.5"/>
    <row r="479" s="135" customFormat="1" ht="13.5"/>
    <row r="480" s="135" customFormat="1" ht="13.5"/>
    <row r="481" s="135" customFormat="1" ht="13.5"/>
    <row r="482" s="135" customFormat="1" ht="13.5"/>
    <row r="483" s="135" customFormat="1" ht="13.5"/>
    <row r="484" s="135" customFormat="1" ht="13.5"/>
    <row r="485" s="135" customFormat="1" ht="13.5"/>
    <row r="486" s="135" customFormat="1" ht="13.5"/>
    <row r="487" s="135" customFormat="1" ht="13.5"/>
    <row r="488" s="135" customFormat="1" ht="13.5"/>
    <row r="489" s="135" customFormat="1" ht="13.5"/>
    <row r="490" s="135" customFormat="1" ht="13.5"/>
    <row r="491" s="135" customFormat="1" ht="13.5"/>
    <row r="492" s="135" customFormat="1" ht="13.5"/>
    <row r="493" s="135" customFormat="1" ht="13.5"/>
    <row r="494" s="135" customFormat="1" ht="13.5"/>
    <row r="495" s="135" customFormat="1" ht="13.5"/>
    <row r="496" s="135" customFormat="1" ht="13.5"/>
    <row r="497" s="135" customFormat="1" ht="13.5"/>
    <row r="498" s="135" customFormat="1" ht="13.5"/>
    <row r="499" s="135" customFormat="1" ht="13.5"/>
    <row r="500" s="135" customFormat="1" ht="13.5"/>
    <row r="501" s="135" customFormat="1" ht="13.5"/>
    <row r="502" s="135" customFormat="1" ht="13.5"/>
    <row r="503" s="135" customFormat="1" ht="13.5"/>
    <row r="504" s="135" customFormat="1" ht="13.5"/>
    <row r="505" s="135" customFormat="1" ht="13.5"/>
    <row r="506" s="135" customFormat="1" ht="13.5"/>
    <row r="507" s="135" customFormat="1" ht="13.5"/>
    <row r="508" s="135" customFormat="1" ht="13.5"/>
    <row r="509" s="135" customFormat="1" ht="13.5"/>
    <row r="510" s="135" customFormat="1" ht="13.5"/>
    <row r="511" s="135" customFormat="1" ht="13.5"/>
    <row r="512" s="135" customFormat="1" ht="13.5"/>
    <row r="513" s="135" customFormat="1" ht="13.5"/>
    <row r="514" s="135" customFormat="1" ht="13.5"/>
    <row r="515" s="135" customFormat="1" ht="13.5"/>
    <row r="516" s="135" customFormat="1" ht="13.5"/>
    <row r="517" s="135" customFormat="1" ht="13.5"/>
    <row r="518" s="135" customFormat="1" ht="13.5"/>
    <row r="519" s="135" customFormat="1" ht="13.5"/>
    <row r="520" s="135" customFormat="1" ht="13.5"/>
    <row r="521" s="135" customFormat="1" ht="13.5"/>
    <row r="522" s="135" customFormat="1" ht="13.5"/>
    <row r="523" s="135" customFormat="1" ht="13.5"/>
    <row r="524" s="135" customFormat="1" ht="13.5"/>
    <row r="525" s="135" customFormat="1" ht="13.5"/>
    <row r="526" s="135" customFormat="1" ht="13.5"/>
    <row r="527" s="135" customFormat="1" ht="13.5"/>
    <row r="528" s="135" customFormat="1" ht="13.5"/>
    <row r="529" s="135" customFormat="1" ht="13.5"/>
    <row r="530" s="135" customFormat="1" ht="13.5"/>
    <row r="531" s="135" customFormat="1" ht="13.5"/>
    <row r="532" s="135" customFormat="1" ht="13.5"/>
    <row r="533" s="135" customFormat="1" ht="13.5"/>
    <row r="534" s="135" customFormat="1" ht="13.5"/>
    <row r="535" s="135" customFormat="1" ht="13.5"/>
    <row r="536" s="135" customFormat="1" ht="13.5"/>
    <row r="537" s="135" customFormat="1" ht="13.5"/>
    <row r="538" s="135" customFormat="1" ht="13.5"/>
    <row r="539" s="135" customFormat="1" ht="13.5"/>
    <row r="540" s="135" customFormat="1" ht="13.5"/>
    <row r="541" s="135" customFormat="1" ht="13.5"/>
    <row r="542" s="135" customFormat="1" ht="13.5"/>
    <row r="543" s="135" customFormat="1" ht="13.5"/>
    <row r="544" s="135" customFormat="1" ht="13.5"/>
    <row r="545" s="135" customFormat="1" ht="13.5"/>
    <row r="546" s="135" customFormat="1" ht="13.5"/>
    <row r="547" s="135" customFormat="1" ht="13.5"/>
    <row r="548" s="135" customFormat="1" ht="13.5"/>
    <row r="549" s="135" customFormat="1" ht="13.5"/>
    <row r="550" s="135" customFormat="1" ht="13.5"/>
    <row r="551" s="135" customFormat="1" ht="13.5"/>
    <row r="552" s="135" customFormat="1" ht="13.5"/>
    <row r="553" s="135" customFormat="1" ht="13.5"/>
    <row r="554" s="135" customFormat="1" ht="13.5"/>
    <row r="555" s="135" customFormat="1" ht="13.5"/>
    <row r="556" s="135" customFormat="1" ht="13.5"/>
    <row r="557" s="135" customFormat="1" ht="13.5"/>
    <row r="558" s="135" customFormat="1" ht="13.5"/>
    <row r="559" s="135" customFormat="1" ht="13.5"/>
    <row r="560" s="135" customFormat="1" ht="13.5"/>
    <row r="561" s="135" customFormat="1" ht="13.5"/>
    <row r="562" s="135" customFormat="1" ht="13.5"/>
    <row r="563" s="135" customFormat="1" ht="13.5"/>
    <row r="564" s="135" customFormat="1" ht="13.5"/>
    <row r="565" s="135" customFormat="1" ht="13.5"/>
    <row r="566" s="135" customFormat="1" ht="13.5"/>
    <row r="567" s="135" customFormat="1" ht="13.5"/>
    <row r="568" s="135" customFormat="1" ht="13.5"/>
    <row r="569" s="135" customFormat="1" ht="13.5"/>
    <row r="570" s="135" customFormat="1" ht="13.5"/>
    <row r="571" s="135" customFormat="1" ht="13.5"/>
    <row r="572" s="135" customFormat="1" ht="13.5"/>
    <row r="573" s="135" customFormat="1" ht="13.5"/>
    <row r="574" s="135" customFormat="1" ht="13.5"/>
    <row r="575" s="135" customFormat="1" ht="13.5"/>
    <row r="576" s="135" customFormat="1" ht="13.5"/>
    <row r="577" s="135" customFormat="1" ht="13.5"/>
    <row r="578" s="135" customFormat="1" ht="13.5"/>
    <row r="579" s="135" customFormat="1" ht="13.5"/>
    <row r="580" s="135" customFormat="1" ht="13.5"/>
    <row r="581" s="135" customFormat="1" ht="13.5"/>
    <row r="582" s="135" customFormat="1" ht="13.5"/>
    <row r="583" s="135" customFormat="1" ht="13.5"/>
    <row r="584" s="135" customFormat="1" ht="13.5"/>
    <row r="585" s="135" customFormat="1" ht="13.5"/>
    <row r="586" s="135" customFormat="1" ht="13.5"/>
    <row r="587" s="135" customFormat="1" ht="13.5"/>
    <row r="588" s="135" customFormat="1" ht="13.5"/>
    <row r="589" s="135" customFormat="1" ht="13.5"/>
    <row r="590" s="135" customFormat="1" ht="13.5"/>
    <row r="591" s="135" customFormat="1" ht="13.5"/>
    <row r="592" s="135" customFormat="1" ht="13.5"/>
    <row r="593" s="135" customFormat="1" ht="13.5"/>
    <row r="594" s="135" customFormat="1" ht="13.5"/>
    <row r="595" s="135" customFormat="1" ht="13.5"/>
    <row r="596" s="135" customFormat="1" ht="13.5"/>
    <row r="597" s="135" customFormat="1" ht="13.5"/>
    <row r="598" s="135" customFormat="1" ht="13.5"/>
    <row r="599" s="135" customFormat="1" ht="13.5"/>
    <row r="600" s="135" customFormat="1" ht="13.5"/>
    <row r="601" s="135" customFormat="1" ht="13.5"/>
    <row r="602" s="135" customFormat="1" ht="13.5"/>
    <row r="603" s="135" customFormat="1" ht="13.5"/>
    <row r="604" s="135" customFormat="1" ht="13.5"/>
    <row r="605" s="135" customFormat="1" ht="13.5"/>
    <row r="606" s="135" customFormat="1" ht="13.5"/>
    <row r="607" s="135" customFormat="1" ht="13.5"/>
    <row r="608" s="135" customFormat="1" ht="13.5"/>
    <row r="609" s="135" customFormat="1" ht="13.5"/>
    <row r="610" s="135" customFormat="1" ht="13.5"/>
    <row r="611" s="135" customFormat="1" ht="13.5"/>
    <row r="612" s="135" customFormat="1" ht="13.5"/>
    <row r="613" s="135" customFormat="1" ht="13.5"/>
    <row r="614" s="135" customFormat="1" ht="13.5"/>
    <row r="615" s="135" customFormat="1" ht="13.5"/>
    <row r="616" s="135" customFormat="1" ht="13.5"/>
    <row r="617" s="135" customFormat="1" ht="13.5"/>
    <row r="618" s="135" customFormat="1" ht="13.5"/>
    <row r="619" s="135" customFormat="1" ht="13.5"/>
    <row r="620" s="135" customFormat="1" ht="13.5"/>
    <row r="621" s="135" customFormat="1" ht="13.5"/>
    <row r="622" s="135" customFormat="1" ht="13.5"/>
    <row r="623" s="135" customFormat="1" ht="13.5"/>
    <row r="624" s="135" customFormat="1" ht="13.5"/>
    <row r="625" s="135" customFormat="1" ht="13.5"/>
    <row r="626" s="135" customFormat="1" ht="13.5"/>
    <row r="627" s="135" customFormat="1" ht="13.5"/>
    <row r="628" s="135" customFormat="1" ht="13.5"/>
    <row r="629" s="135" customFormat="1" ht="13.5"/>
    <row r="630" s="135" customFormat="1" ht="13.5"/>
    <row r="631" s="135" customFormat="1" ht="13.5"/>
    <row r="632" s="135" customFormat="1" ht="13.5"/>
    <row r="633" s="135" customFormat="1" ht="13.5"/>
    <row r="634" s="135" customFormat="1" ht="13.5"/>
    <row r="635" s="135" customFormat="1" ht="13.5"/>
    <row r="636" s="135" customFormat="1" ht="13.5"/>
    <row r="637" s="135" customFormat="1" ht="13.5"/>
    <row r="638" s="135" customFormat="1" ht="13.5"/>
    <row r="639" s="135" customFormat="1" ht="13.5"/>
    <row r="640" s="135" customFormat="1" ht="13.5"/>
    <row r="641" s="135" customFormat="1" ht="13.5"/>
    <row r="642" s="135" customFormat="1" ht="13.5"/>
    <row r="643" s="135" customFormat="1" ht="13.5"/>
    <row r="644" s="135" customFormat="1" ht="13.5"/>
    <row r="645" s="135" customFormat="1" ht="13.5"/>
    <row r="646" s="135" customFormat="1" ht="13.5"/>
    <row r="647" s="135" customFormat="1" ht="13.5"/>
    <row r="648" s="135" customFormat="1" ht="13.5"/>
    <row r="649" s="135" customFormat="1" ht="13.5"/>
    <row r="650" s="135" customFormat="1" ht="13.5"/>
    <row r="651" s="135" customFormat="1" ht="13.5"/>
    <row r="652" s="135" customFormat="1" ht="13.5"/>
    <row r="653" s="135" customFormat="1" ht="13.5"/>
    <row r="654" s="135" customFormat="1" ht="13.5"/>
    <row r="655" s="135" customFormat="1" ht="13.5"/>
    <row r="656" s="135" customFormat="1" ht="13.5"/>
    <row r="657" s="135" customFormat="1" ht="13.5"/>
    <row r="658" s="135" customFormat="1" ht="13.5"/>
    <row r="659" s="135" customFormat="1" ht="13.5"/>
    <row r="660" s="135" customFormat="1" ht="13.5"/>
    <row r="661" s="135" customFormat="1" ht="13.5"/>
    <row r="662" s="135" customFormat="1" ht="13.5"/>
    <row r="663" s="135" customFormat="1" ht="13.5"/>
    <row r="664" s="135" customFormat="1" ht="13.5"/>
    <row r="665" s="135" customFormat="1" ht="13.5"/>
    <row r="666" s="135" customFormat="1" ht="13.5"/>
    <row r="667" s="135" customFormat="1" ht="13.5"/>
    <row r="668" s="135" customFormat="1" ht="13.5"/>
    <row r="669" s="135" customFormat="1" ht="13.5"/>
    <row r="670" s="135" customFormat="1" ht="13.5"/>
    <row r="671" s="135" customFormat="1" ht="13.5"/>
    <row r="672" s="135" customFormat="1" ht="13.5"/>
    <row r="673" s="135" customFormat="1" ht="13.5"/>
    <row r="674" s="135" customFormat="1" ht="13.5"/>
    <row r="675" s="135" customFormat="1" ht="13.5"/>
    <row r="676" s="135" customFormat="1" ht="13.5"/>
    <row r="677" s="135" customFormat="1" ht="13.5"/>
    <row r="678" s="135" customFormat="1" ht="13.5"/>
    <row r="679" s="135" customFormat="1" ht="13.5"/>
    <row r="680" s="135" customFormat="1" ht="13.5"/>
    <row r="681" s="135" customFormat="1" ht="13.5"/>
    <row r="682" s="135" customFormat="1" ht="13.5"/>
    <row r="683" s="135" customFormat="1" ht="13.5"/>
    <row r="684" s="135" customFormat="1" ht="13.5"/>
    <row r="685" s="135" customFormat="1" ht="13.5"/>
    <row r="686" s="135" customFormat="1" ht="13.5"/>
    <row r="687" s="135" customFormat="1" ht="13.5"/>
    <row r="688" s="135" customFormat="1" ht="13.5"/>
    <row r="689" s="135" customFormat="1" ht="13.5"/>
    <row r="690" s="135" customFormat="1" ht="13.5"/>
    <row r="691" s="135" customFormat="1" ht="13.5"/>
    <row r="692" s="135" customFormat="1" ht="13.5"/>
    <row r="693" s="135" customFormat="1" ht="13.5"/>
    <row r="694" s="135" customFormat="1" ht="13.5"/>
    <row r="695" s="135" customFormat="1" ht="13.5"/>
    <row r="696" s="135" customFormat="1" ht="13.5"/>
    <row r="697" s="135" customFormat="1" ht="13.5"/>
    <row r="698" s="135" customFormat="1" ht="13.5"/>
    <row r="699" s="135" customFormat="1" ht="13.5"/>
    <row r="700" s="135" customFormat="1" ht="13.5"/>
    <row r="701" s="135" customFormat="1" ht="13.5"/>
    <row r="702" s="135" customFormat="1" ht="13.5"/>
    <row r="703" s="135" customFormat="1" ht="13.5"/>
    <row r="704" s="135" customFormat="1" ht="13.5"/>
    <row r="705" s="135" customFormat="1" ht="13.5"/>
    <row r="706" s="135" customFormat="1" ht="13.5"/>
    <row r="707" s="135" customFormat="1" ht="13.5"/>
    <row r="708" s="135" customFormat="1" ht="13.5"/>
    <row r="709" s="135" customFormat="1" ht="13.5"/>
    <row r="710" s="135" customFormat="1" ht="13.5"/>
    <row r="711" s="135" customFormat="1" ht="13.5"/>
    <row r="712" s="135" customFormat="1" ht="13.5"/>
    <row r="713" s="135" customFormat="1" ht="13.5"/>
    <row r="714" s="135" customFormat="1" ht="13.5"/>
    <row r="715" s="135" customFormat="1" ht="13.5"/>
    <row r="716" s="135" customFormat="1" ht="13.5"/>
    <row r="717" s="135" customFormat="1" ht="13.5"/>
    <row r="718" s="135" customFormat="1" ht="13.5"/>
    <row r="719" s="135" customFormat="1" ht="13.5"/>
    <row r="720" s="135" customFormat="1" ht="13.5"/>
    <row r="721" s="135" customFormat="1" ht="13.5"/>
    <row r="722" s="135" customFormat="1" ht="13.5"/>
    <row r="723" s="135" customFormat="1" ht="13.5"/>
    <row r="724" s="135" customFormat="1" ht="13.5"/>
    <row r="725" s="135" customFormat="1" ht="13.5"/>
    <row r="726" s="135" customFormat="1" ht="13.5"/>
    <row r="727" s="135" customFormat="1" ht="13.5"/>
    <row r="728" s="135" customFormat="1" ht="13.5"/>
    <row r="729" s="135" customFormat="1" ht="13.5"/>
    <row r="730" s="135" customFormat="1" ht="13.5"/>
    <row r="731" s="135" customFormat="1" ht="13.5"/>
    <row r="732" s="135" customFormat="1" ht="13.5"/>
    <row r="733" s="135" customFormat="1" ht="13.5"/>
    <row r="734" s="135" customFormat="1" ht="13.5"/>
    <row r="735" s="135" customFormat="1" ht="13.5"/>
    <row r="736" s="135" customFormat="1" ht="13.5"/>
    <row r="737" s="135" customFormat="1" ht="13.5"/>
    <row r="738" s="135" customFormat="1" ht="13.5"/>
    <row r="739" s="135" customFormat="1" ht="13.5"/>
    <row r="740" s="135" customFormat="1" ht="13.5"/>
    <row r="741" s="135" customFormat="1" ht="13.5"/>
    <row r="742" s="135" customFormat="1" ht="13.5"/>
    <row r="743" s="135" customFormat="1" ht="13.5"/>
    <row r="744" s="135" customFormat="1" ht="13.5"/>
    <row r="745" s="135" customFormat="1" ht="13.5"/>
    <row r="746" s="135" customFormat="1" ht="13.5"/>
    <row r="747" s="135" customFormat="1" ht="13.5"/>
    <row r="748" s="135" customFormat="1" ht="13.5"/>
    <row r="749" s="135" customFormat="1" ht="13.5"/>
    <row r="750" s="135" customFormat="1" ht="13.5"/>
    <row r="751" s="135" customFormat="1" ht="13.5"/>
    <row r="752" s="135" customFormat="1" ht="13.5"/>
    <row r="753" s="135" customFormat="1" ht="13.5"/>
    <row r="754" s="135" customFormat="1" ht="13.5"/>
    <row r="755" s="135" customFormat="1" ht="13.5"/>
    <row r="756" s="135" customFormat="1" ht="13.5"/>
    <row r="757" s="135" customFormat="1" ht="13.5"/>
    <row r="758" s="135" customFormat="1" ht="13.5"/>
    <row r="759" s="135" customFormat="1" ht="13.5"/>
    <row r="760" s="135" customFormat="1" ht="13.5"/>
    <row r="761" s="135" customFormat="1" ht="13.5"/>
    <row r="762" s="135" customFormat="1" ht="13.5"/>
    <row r="763" s="135" customFormat="1" ht="13.5"/>
    <row r="764" s="135" customFormat="1" ht="13.5"/>
    <row r="765" s="135" customFormat="1" ht="13.5"/>
    <row r="766" s="135" customFormat="1" ht="13.5"/>
    <row r="767" s="135" customFormat="1" ht="13.5"/>
    <row r="768" s="135" customFormat="1" ht="13.5"/>
    <row r="769" s="135" customFormat="1" ht="13.5"/>
    <row r="770" s="135" customFormat="1" ht="13.5"/>
    <row r="771" s="135" customFormat="1" ht="13.5"/>
    <row r="772" s="135" customFormat="1" ht="13.5"/>
    <row r="773" s="135" customFormat="1" ht="13.5"/>
    <row r="774" s="135" customFormat="1" ht="13.5"/>
    <row r="775" s="135" customFormat="1" ht="13.5"/>
    <row r="776" s="135" customFormat="1" ht="13.5"/>
    <row r="777" s="135" customFormat="1" ht="13.5"/>
    <row r="778" s="135" customFormat="1" ht="13.5"/>
    <row r="779" s="135" customFormat="1" ht="13.5"/>
    <row r="780" s="135" customFormat="1" ht="13.5"/>
    <row r="781" s="135" customFormat="1" ht="13.5"/>
    <row r="782" s="135" customFormat="1" ht="13.5"/>
    <row r="783" s="135" customFormat="1" ht="13.5"/>
    <row r="784" s="135" customFormat="1" ht="13.5"/>
    <row r="785" s="135" customFormat="1" ht="13.5"/>
    <row r="786" s="135" customFormat="1" ht="13.5"/>
    <row r="787" s="135" customFormat="1" ht="13.5"/>
    <row r="788" s="135" customFormat="1" ht="13.5"/>
    <row r="789" s="135" customFormat="1" ht="13.5"/>
    <row r="790" s="135" customFormat="1" ht="13.5"/>
    <row r="791" s="135" customFormat="1" ht="13.5"/>
    <row r="792" s="135" customFormat="1" ht="13.5"/>
    <row r="793" s="135" customFormat="1" ht="13.5"/>
    <row r="794" s="135" customFormat="1" ht="13.5"/>
    <row r="795" s="135" customFormat="1" ht="13.5"/>
    <row r="796" s="135" customFormat="1" ht="13.5"/>
    <row r="797" s="135" customFormat="1" ht="13.5"/>
    <row r="798" s="135" customFormat="1" ht="13.5"/>
    <row r="799" s="135" customFormat="1" ht="13.5"/>
    <row r="800" s="135" customFormat="1" ht="13.5"/>
    <row r="801" s="135" customFormat="1" ht="13.5"/>
    <row r="802" s="135" customFormat="1" ht="13.5"/>
    <row r="803" s="135" customFormat="1" ht="13.5"/>
    <row r="804" s="135" customFormat="1" ht="13.5"/>
    <row r="805" s="135" customFormat="1" ht="13.5"/>
    <row r="806" s="135" customFormat="1" ht="13.5"/>
    <row r="807" s="135" customFormat="1" ht="13.5"/>
    <row r="808" s="135" customFormat="1" ht="13.5"/>
    <row r="809" s="135" customFormat="1" ht="13.5"/>
    <row r="810" s="135" customFormat="1" ht="13.5"/>
    <row r="811" s="135" customFormat="1" ht="13.5"/>
    <row r="812" s="135" customFormat="1" ht="13.5"/>
    <row r="813" s="135" customFormat="1" ht="13.5"/>
    <row r="814" s="135" customFormat="1" ht="13.5"/>
    <row r="815" s="135" customFormat="1" ht="13.5"/>
    <row r="816" s="135" customFormat="1" ht="13.5"/>
    <row r="817" s="135" customFormat="1" ht="13.5"/>
    <row r="818" s="135" customFormat="1" ht="13.5"/>
    <row r="819" s="135" customFormat="1" ht="13.5"/>
    <row r="820" s="135" customFormat="1" ht="13.5"/>
    <row r="821" s="135" customFormat="1" ht="13.5"/>
    <row r="822" s="135" customFormat="1" ht="13.5"/>
    <row r="823" s="135" customFormat="1" ht="13.5"/>
    <row r="824" s="135" customFormat="1" ht="13.5"/>
    <row r="825" s="135" customFormat="1" ht="13.5"/>
    <row r="826" s="135" customFormat="1" ht="13.5"/>
    <row r="827" s="135" customFormat="1" ht="13.5"/>
    <row r="828" s="135" customFormat="1" ht="13.5"/>
    <row r="829" s="135" customFormat="1" ht="13.5"/>
    <row r="830" s="135" customFormat="1" ht="13.5"/>
    <row r="831" s="135" customFormat="1" ht="13.5"/>
    <row r="832" s="135" customFormat="1" ht="13.5"/>
    <row r="833" s="135" customFormat="1" ht="13.5"/>
    <row r="834" s="135" customFormat="1" ht="13.5"/>
    <row r="835" s="135" customFormat="1" ht="13.5"/>
    <row r="836" s="135" customFormat="1" ht="13.5"/>
    <row r="837" s="135" customFormat="1" ht="13.5"/>
    <row r="838" s="135" customFormat="1" ht="13.5"/>
    <row r="839" s="135" customFormat="1" ht="13.5"/>
    <row r="840" s="135" customFormat="1" ht="13.5"/>
    <row r="841" s="135" customFormat="1" ht="13.5"/>
    <row r="842" s="135" customFormat="1" ht="13.5"/>
    <row r="843" s="135" customFormat="1" ht="13.5"/>
    <row r="844" s="135" customFormat="1" ht="13.5"/>
    <row r="845" s="135" customFormat="1" ht="13.5"/>
    <row r="846" s="135" customFormat="1" ht="13.5"/>
    <row r="847" s="135" customFormat="1" ht="13.5"/>
    <row r="848" s="135" customFormat="1" ht="13.5"/>
    <row r="849" s="135" customFormat="1" ht="13.5"/>
    <row r="850" s="135" customFormat="1" ht="13.5"/>
    <row r="851" s="135" customFormat="1" ht="13.5"/>
    <row r="852" s="135" customFormat="1" ht="13.5"/>
    <row r="853" s="135" customFormat="1" ht="13.5"/>
    <row r="854" s="135" customFormat="1" ht="13.5"/>
    <row r="855" s="135" customFormat="1" ht="13.5"/>
    <row r="856" s="135" customFormat="1" ht="13.5"/>
    <row r="857" s="135" customFormat="1" ht="13.5"/>
    <row r="858" s="135" customFormat="1" ht="13.5"/>
    <row r="859" s="135" customFormat="1" ht="13.5"/>
    <row r="860" s="135" customFormat="1" ht="13.5"/>
    <row r="861" s="135" customFormat="1" ht="13.5"/>
    <row r="862" s="135" customFormat="1" ht="13.5"/>
    <row r="863" s="135" customFormat="1" ht="13.5"/>
    <row r="864" s="135" customFormat="1" ht="13.5"/>
    <row r="865" s="135" customFormat="1" ht="13.5"/>
    <row r="866" s="135" customFormat="1" ht="13.5"/>
    <row r="867" s="135" customFormat="1" ht="13.5"/>
    <row r="868" s="135" customFormat="1" ht="13.5"/>
    <row r="869" s="135" customFormat="1" ht="13.5"/>
    <row r="870" s="135" customFormat="1" ht="13.5"/>
    <row r="871" s="135" customFormat="1" ht="13.5"/>
    <row r="872" s="135" customFormat="1" ht="13.5"/>
    <row r="873" s="135" customFormat="1" ht="13.5"/>
    <row r="874" s="135" customFormat="1" ht="13.5"/>
    <row r="875" s="135" customFormat="1" ht="13.5"/>
    <row r="876" s="135" customFormat="1" ht="13.5"/>
    <row r="877" s="135" customFormat="1" ht="13.5"/>
    <row r="878" s="135" customFormat="1" ht="13.5"/>
    <row r="879" s="135" customFormat="1" ht="13.5"/>
    <row r="880" s="135" customFormat="1" ht="13.5"/>
    <row r="881" s="135" customFormat="1" ht="13.5"/>
    <row r="882" s="135" customFormat="1" ht="13.5"/>
    <row r="883" s="135" customFormat="1" ht="13.5"/>
    <row r="884" s="135" customFormat="1" ht="13.5"/>
    <row r="885" s="135" customFormat="1" ht="13.5"/>
    <row r="886" s="135" customFormat="1" ht="13.5"/>
    <row r="887" s="135" customFormat="1" ht="13.5"/>
    <row r="888" s="135" customFormat="1" ht="13.5"/>
    <row r="889" s="135" customFormat="1" ht="13.5"/>
    <row r="890" s="135" customFormat="1" ht="13.5"/>
    <row r="891" s="135" customFormat="1" ht="13.5"/>
    <row r="892" s="135" customFormat="1" ht="13.5"/>
    <row r="893" s="135" customFormat="1" ht="13.5"/>
    <row r="894" s="135" customFormat="1" ht="13.5"/>
    <row r="895" s="135" customFormat="1" ht="13.5"/>
    <row r="896" s="135" customFormat="1" ht="13.5"/>
    <row r="897" s="135" customFormat="1" ht="13.5"/>
    <row r="898" s="135" customFormat="1" ht="13.5"/>
    <row r="899" s="135" customFormat="1" ht="13.5"/>
    <row r="900" s="135" customFormat="1" ht="13.5"/>
    <row r="901" s="135" customFormat="1" ht="13.5"/>
    <row r="902" s="135" customFormat="1" ht="13.5"/>
    <row r="903" s="135" customFormat="1" ht="13.5"/>
    <row r="904" s="135" customFormat="1" ht="13.5"/>
    <row r="905" s="135" customFormat="1" ht="13.5"/>
    <row r="906" s="135" customFormat="1" ht="13.5"/>
    <row r="907" s="135" customFormat="1" ht="13.5"/>
    <row r="908" s="135" customFormat="1" ht="13.5"/>
    <row r="909" s="135" customFormat="1" ht="13.5"/>
    <row r="910" s="135" customFormat="1" ht="13.5"/>
    <row r="911" s="135" customFormat="1" ht="13.5"/>
    <row r="912" s="135" customFormat="1" ht="13.5"/>
    <row r="913" s="135" customFormat="1" ht="13.5"/>
    <row r="914" s="135" customFormat="1" ht="13.5"/>
    <row r="915" s="135" customFormat="1" ht="13.5"/>
    <row r="916" s="135" customFormat="1" ht="13.5"/>
    <row r="917" s="135" customFormat="1" ht="13.5"/>
    <row r="918" s="135" customFormat="1" ht="13.5"/>
    <row r="919" s="135" customFormat="1" ht="13.5"/>
    <row r="920" s="135" customFormat="1" ht="13.5"/>
    <row r="921" s="135" customFormat="1" ht="13.5"/>
    <row r="922" s="135" customFormat="1" ht="13.5"/>
    <row r="923" s="135" customFormat="1" ht="13.5"/>
    <row r="924" s="135" customFormat="1" ht="13.5"/>
    <row r="925" s="135" customFormat="1" ht="13.5"/>
    <row r="926" s="135" customFormat="1" ht="13.5"/>
    <row r="927" s="135" customFormat="1" ht="13.5"/>
    <row r="928" s="135" customFormat="1" ht="13.5"/>
    <row r="929" s="135" customFormat="1" ht="13.5"/>
    <row r="930" s="135" customFormat="1" ht="13.5"/>
    <row r="931" s="135" customFormat="1" ht="13.5"/>
    <row r="932" s="135" customFormat="1" ht="13.5"/>
    <row r="933" s="135" customFormat="1" ht="13.5"/>
    <row r="934" s="135" customFormat="1" ht="13.5"/>
    <row r="935" s="135" customFormat="1" ht="13.5"/>
    <row r="936" s="135" customFormat="1" ht="13.5"/>
    <row r="937" s="135" customFormat="1" ht="13.5"/>
    <row r="938" s="135" customFormat="1" ht="13.5"/>
    <row r="939" s="135" customFormat="1" ht="13.5"/>
    <row r="940" s="135" customFormat="1" ht="13.5"/>
    <row r="941" s="135" customFormat="1" ht="13.5"/>
    <row r="942" s="135" customFormat="1" ht="13.5"/>
    <row r="943" s="135" customFormat="1" ht="13.5"/>
    <row r="944" s="135" customFormat="1" ht="13.5"/>
    <row r="945" s="135" customFormat="1" ht="13.5"/>
    <row r="946" s="135" customFormat="1" ht="13.5"/>
    <row r="947" s="135" customFormat="1" ht="13.5"/>
    <row r="948" s="135" customFormat="1" ht="13.5"/>
    <row r="949" s="135" customFormat="1" ht="13.5"/>
    <row r="950" s="135" customFormat="1" ht="13.5"/>
    <row r="951" s="135" customFormat="1" ht="13.5"/>
    <row r="952" s="135" customFormat="1" ht="13.5"/>
    <row r="953" s="135" customFormat="1" ht="13.5"/>
    <row r="954" s="135" customFormat="1" ht="13.5"/>
    <row r="955" s="135" customFormat="1" ht="13.5"/>
    <row r="956" s="135" customFormat="1" ht="13.5"/>
    <row r="957" s="135" customFormat="1" ht="13.5"/>
    <row r="958" s="135" customFormat="1" ht="13.5"/>
    <row r="959" s="135" customFormat="1" ht="13.5"/>
    <row r="960" s="135" customFormat="1" ht="13.5"/>
    <row r="961" s="135" customFormat="1" ht="13.5"/>
    <row r="962" s="135" customFormat="1" ht="13.5"/>
    <row r="963" s="135" customFormat="1" ht="13.5"/>
    <row r="964" s="135" customFormat="1" ht="13.5"/>
    <row r="965" s="135" customFormat="1" ht="13.5"/>
    <row r="966" s="135" customFormat="1" ht="13.5"/>
    <row r="967" s="135" customFormat="1" ht="13.5"/>
    <row r="968" s="135" customFormat="1" ht="13.5"/>
    <row r="969" s="135" customFormat="1" ht="13.5"/>
    <row r="970" s="135" customFormat="1" ht="13.5"/>
    <row r="971" s="135" customFormat="1" ht="13.5"/>
    <row r="972" s="135" customFormat="1" ht="13.5"/>
    <row r="973" s="135" customFormat="1" ht="13.5"/>
    <row r="974" s="135" customFormat="1" ht="13.5"/>
    <row r="975" s="135" customFormat="1" ht="13.5"/>
    <row r="976" s="135" customFormat="1" ht="13.5"/>
    <row r="977" s="135" customFormat="1" ht="13.5"/>
    <row r="978" s="135" customFormat="1" ht="13.5"/>
    <row r="979" s="135" customFormat="1" ht="13.5"/>
    <row r="980" s="135" customFormat="1" ht="13.5"/>
    <row r="981" s="135" customFormat="1" ht="13.5"/>
    <row r="982" s="135" customFormat="1" ht="13.5"/>
    <row r="983" s="135" customFormat="1" ht="13.5"/>
    <row r="984" s="135" customFormat="1" ht="13.5"/>
    <row r="985" s="135" customFormat="1" ht="13.5"/>
    <row r="986" s="135" customFormat="1" ht="13.5"/>
    <row r="987" s="135" customFormat="1" ht="13.5"/>
    <row r="988" s="135" customFormat="1" ht="13.5"/>
    <row r="989" s="135" customFormat="1" ht="13.5"/>
    <row r="990" s="135" customFormat="1" ht="13.5"/>
    <row r="991" s="135" customFormat="1" ht="13.5"/>
    <row r="992" s="135" customFormat="1" ht="13.5"/>
    <row r="993" s="135" customFormat="1" ht="13.5"/>
    <row r="994" s="135" customFormat="1" ht="13.5"/>
    <row r="995" s="135" customFormat="1" ht="13.5"/>
    <row r="996" s="135" customFormat="1" ht="13.5"/>
    <row r="997" s="135" customFormat="1" ht="13.5"/>
    <row r="998" s="135" customFormat="1" ht="13.5"/>
    <row r="999" s="135" customFormat="1" ht="13.5"/>
    <row r="1000" s="135" customFormat="1" ht="13.5"/>
    <row r="1001" s="135" customFormat="1" ht="13.5"/>
    <row r="1002" s="135" customFormat="1" ht="13.5"/>
    <row r="1003" s="135" customFormat="1" ht="13.5"/>
    <row r="1004" s="135" customFormat="1" ht="13.5"/>
    <row r="1005" s="135" customFormat="1" ht="13.5"/>
    <row r="1006" s="135" customFormat="1" ht="13.5"/>
    <row r="1007" s="135" customFormat="1" ht="13.5"/>
    <row r="1008" s="135" customFormat="1" ht="13.5"/>
    <row r="1009" s="135" customFormat="1" ht="13.5"/>
    <row r="1010" s="135" customFormat="1" ht="13.5"/>
    <row r="1011" s="135" customFormat="1" ht="13.5"/>
    <row r="1012" s="135" customFormat="1" ht="13.5"/>
    <row r="1013" s="135" customFormat="1" ht="13.5"/>
    <row r="1014" s="135" customFormat="1" ht="13.5"/>
    <row r="1015" s="135" customFormat="1" ht="13.5"/>
    <row r="1016" s="135" customFormat="1" ht="13.5"/>
    <row r="1017" s="135" customFormat="1" ht="13.5"/>
    <row r="1018" s="135" customFormat="1" ht="13.5"/>
    <row r="1019" s="135" customFormat="1" ht="13.5"/>
    <row r="1020" s="135" customFormat="1" ht="13.5"/>
    <row r="1021" s="135" customFormat="1" ht="13.5"/>
    <row r="1022" s="135" customFormat="1" ht="13.5"/>
    <row r="1023" s="135" customFormat="1" ht="13.5"/>
    <row r="1024" s="135" customFormat="1" ht="13.5"/>
    <row r="1025" s="135" customFormat="1" ht="13.5"/>
    <row r="1026" s="135" customFormat="1" ht="13.5"/>
    <row r="1027" s="135" customFormat="1" ht="13.5"/>
    <row r="1028" s="135" customFormat="1" ht="13.5"/>
    <row r="1029" s="135" customFormat="1" ht="13.5"/>
    <row r="1030" s="135" customFormat="1" ht="13.5"/>
    <row r="1031" s="135" customFormat="1" ht="13.5"/>
    <row r="1032" s="135" customFormat="1" ht="13.5"/>
    <row r="1033" s="135" customFormat="1" ht="13.5"/>
    <row r="1034" s="135" customFormat="1" ht="13.5"/>
    <row r="1035" s="135" customFormat="1" ht="13.5"/>
    <row r="1036" s="135" customFormat="1" ht="13.5"/>
    <row r="1037" s="135" customFormat="1" ht="13.5"/>
    <row r="1038" s="135" customFormat="1" ht="13.5"/>
    <row r="1039" s="135" customFormat="1" ht="13.5"/>
    <row r="1040" s="135" customFormat="1" ht="13.5"/>
    <row r="1041" s="135" customFormat="1" ht="13.5"/>
    <row r="1042" s="135" customFormat="1" ht="13.5"/>
    <row r="1043" s="135" customFormat="1" ht="13.5"/>
    <row r="1044" s="135" customFormat="1" ht="13.5"/>
    <row r="1045" s="135" customFormat="1" ht="13.5"/>
    <row r="1046" s="135" customFormat="1" ht="13.5"/>
    <row r="1047" s="135" customFormat="1" ht="13.5"/>
    <row r="1048" s="135" customFormat="1" ht="13.5"/>
    <row r="1049" s="135" customFormat="1" ht="13.5"/>
    <row r="1050" s="135" customFormat="1" ht="13.5"/>
    <row r="1051" s="135" customFormat="1" ht="13.5"/>
    <row r="1052" s="135" customFormat="1" ht="13.5"/>
    <row r="1053" s="135" customFormat="1" ht="13.5"/>
    <row r="1054" s="135" customFormat="1" ht="13.5"/>
    <row r="1055" s="135" customFormat="1" ht="13.5"/>
    <row r="1056" s="135" customFormat="1" ht="13.5"/>
    <row r="1057" s="135" customFormat="1" ht="13.5"/>
    <row r="1058" s="135" customFormat="1" ht="13.5"/>
    <row r="1059" s="135" customFormat="1" ht="13.5"/>
    <row r="1060" s="135" customFormat="1" ht="13.5"/>
    <row r="1061" s="135" customFormat="1" ht="13.5"/>
    <row r="1062" s="135" customFormat="1" ht="13.5"/>
    <row r="1063" s="135" customFormat="1" ht="13.5"/>
    <row r="1064" s="135" customFormat="1" ht="13.5"/>
    <row r="1065" s="135" customFormat="1" ht="13.5"/>
    <row r="1066" s="135" customFormat="1" ht="13.5"/>
    <row r="1067" s="135" customFormat="1" ht="13.5"/>
    <row r="1068" s="135" customFormat="1" ht="13.5"/>
    <row r="1069" s="135" customFormat="1" ht="13.5"/>
    <row r="1070" s="135" customFormat="1" ht="13.5"/>
    <row r="1071" s="135" customFormat="1" ht="13.5"/>
    <row r="1072" s="135" customFormat="1" ht="13.5"/>
    <row r="1073" s="135" customFormat="1" ht="13.5"/>
    <row r="1074" s="135" customFormat="1" ht="13.5"/>
    <row r="1075" s="135" customFormat="1" ht="13.5"/>
    <row r="1076" s="135" customFormat="1" ht="13.5"/>
    <row r="1077" s="135" customFormat="1" ht="13.5"/>
    <row r="1078" s="135" customFormat="1" ht="13.5"/>
    <row r="1079" s="135" customFormat="1" ht="13.5"/>
    <row r="1080" s="135" customFormat="1" ht="13.5"/>
    <row r="1081" s="135" customFormat="1" ht="13.5"/>
    <row r="1082" s="135" customFormat="1" ht="13.5"/>
    <row r="1083" s="135" customFormat="1" ht="13.5"/>
    <row r="1084" s="135" customFormat="1" ht="13.5"/>
    <row r="1085" s="135" customFormat="1" ht="13.5"/>
    <row r="1086" s="135" customFormat="1" ht="13.5"/>
    <row r="1087" s="135" customFormat="1" ht="13.5"/>
    <row r="1088" s="135" customFormat="1" ht="13.5"/>
    <row r="1089" s="135" customFormat="1" ht="13.5"/>
    <row r="1090" s="135" customFormat="1" ht="13.5"/>
    <row r="1091" s="135" customFormat="1" ht="13.5"/>
    <row r="1092" s="135" customFormat="1" ht="13.5"/>
    <row r="1093" s="135" customFormat="1" ht="13.5"/>
    <row r="1094" s="135" customFormat="1" ht="13.5"/>
    <row r="1095" s="135" customFormat="1" ht="13.5"/>
    <row r="1096" s="135" customFormat="1" ht="13.5"/>
    <row r="1097" s="135" customFormat="1" ht="13.5"/>
    <row r="1098" s="135" customFormat="1" ht="13.5"/>
    <row r="1099" s="135" customFormat="1" ht="13.5"/>
    <row r="1100" s="135" customFormat="1" ht="13.5"/>
    <row r="1101" s="135" customFormat="1" ht="13.5"/>
    <row r="1102" s="135" customFormat="1" ht="13.5"/>
    <row r="1103" s="135" customFormat="1" ht="13.5"/>
    <row r="1104" s="135" customFormat="1" ht="13.5"/>
    <row r="1105" s="135" customFormat="1" ht="13.5"/>
    <row r="1106" s="135" customFormat="1" ht="13.5"/>
    <row r="1107" s="135" customFormat="1" ht="13.5"/>
    <row r="1108" s="135" customFormat="1" ht="13.5"/>
    <row r="1109" s="135" customFormat="1" ht="13.5"/>
    <row r="1110" s="135" customFormat="1" ht="13.5"/>
    <row r="1111" s="135" customFormat="1" ht="13.5"/>
    <row r="1112" s="135" customFormat="1" ht="13.5"/>
    <row r="1113" s="135" customFormat="1" ht="13.5"/>
    <row r="1114" s="135" customFormat="1" ht="13.5"/>
    <row r="1115" s="135" customFormat="1" ht="13.5"/>
    <row r="1116" s="135" customFormat="1" ht="13.5"/>
    <row r="1117" s="135" customFormat="1" ht="13.5"/>
    <row r="1118" s="135" customFormat="1" ht="13.5"/>
    <row r="1119" s="135" customFormat="1" ht="13.5"/>
    <row r="1120" s="135" customFormat="1" ht="13.5"/>
    <row r="1121" s="135" customFormat="1" ht="13.5"/>
    <row r="1122" s="135" customFormat="1" ht="13.5"/>
    <row r="1123" s="135" customFormat="1" ht="13.5"/>
    <row r="1124" s="135" customFormat="1" ht="13.5"/>
    <row r="1125" s="135" customFormat="1" ht="13.5"/>
    <row r="1126" s="135" customFormat="1" ht="13.5"/>
    <row r="1127" s="135" customFormat="1" ht="13.5"/>
    <row r="1128" s="135" customFormat="1" ht="13.5"/>
    <row r="1129" s="135" customFormat="1" ht="13.5"/>
    <row r="1130" s="135" customFormat="1" ht="13.5"/>
    <row r="1131" s="135" customFormat="1" ht="13.5"/>
    <row r="1132" s="135" customFormat="1" ht="13.5"/>
    <row r="1133" s="135" customFormat="1" ht="13.5"/>
    <row r="1134" s="135" customFormat="1" ht="13.5"/>
    <row r="1135" s="135" customFormat="1" ht="13.5"/>
    <row r="1136" s="135" customFormat="1" ht="13.5"/>
    <row r="1137" s="135" customFormat="1" ht="13.5"/>
    <row r="1138" s="135" customFormat="1" ht="13.5"/>
    <row r="1139" s="135" customFormat="1" ht="13.5"/>
    <row r="1140" s="135" customFormat="1" ht="13.5"/>
    <row r="1141" s="135" customFormat="1" ht="13.5"/>
    <row r="1142" s="135" customFormat="1" ht="13.5"/>
    <row r="1143" s="135" customFormat="1" ht="13.5"/>
    <row r="1144" s="135" customFormat="1" ht="13.5"/>
    <row r="1145" s="135" customFormat="1" ht="13.5"/>
    <row r="1146" s="135" customFormat="1" ht="13.5"/>
    <row r="1147" s="135" customFormat="1" ht="13.5"/>
    <row r="1148" s="135" customFormat="1" ht="13.5"/>
    <row r="1149" s="135" customFormat="1" ht="13.5"/>
    <row r="1150" s="135" customFormat="1" ht="13.5"/>
    <row r="1151" s="135" customFormat="1" ht="13.5"/>
    <row r="1152" s="135" customFormat="1" ht="13.5"/>
    <row r="1153" s="135" customFormat="1" ht="13.5"/>
    <row r="1154" s="135" customFormat="1" ht="13.5"/>
    <row r="1155" s="135" customFormat="1" ht="13.5"/>
    <row r="1156" s="135" customFormat="1" ht="13.5"/>
    <row r="1157" s="135" customFormat="1" ht="13.5"/>
    <row r="1158" s="135" customFormat="1" ht="13.5"/>
    <row r="1159" s="135" customFormat="1" ht="13.5"/>
    <row r="1160" s="135" customFormat="1" ht="13.5"/>
    <row r="1161" s="135" customFormat="1" ht="13.5"/>
    <row r="1162" s="135" customFormat="1" ht="13.5"/>
    <row r="1163" s="135" customFormat="1" ht="13.5"/>
    <row r="1164" s="135" customFormat="1" ht="13.5"/>
    <row r="1165" s="135" customFormat="1" ht="13.5"/>
    <row r="1166" s="135" customFormat="1" ht="13.5"/>
    <row r="1167" s="135" customFormat="1" ht="13.5"/>
    <row r="1168" s="135" customFormat="1" ht="13.5"/>
    <row r="1169" s="135" customFormat="1" ht="13.5"/>
    <row r="1170" s="135" customFormat="1" ht="13.5"/>
    <row r="1171" s="135" customFormat="1" ht="13.5"/>
    <row r="1172" s="135" customFormat="1" ht="13.5"/>
    <row r="1173" s="135" customFormat="1" ht="13.5"/>
    <row r="1174" s="135" customFormat="1" ht="13.5"/>
    <row r="1175" s="135" customFormat="1" ht="13.5"/>
    <row r="1176" s="135" customFormat="1" ht="13.5"/>
    <row r="1177" s="135" customFormat="1" ht="13.5"/>
    <row r="1178" s="135" customFormat="1" ht="13.5"/>
    <row r="1179" s="135" customFormat="1" ht="13.5"/>
    <row r="1180" s="135" customFormat="1" ht="13.5"/>
    <row r="1181" s="135" customFormat="1" ht="13.5"/>
    <row r="1182" s="135" customFormat="1" ht="13.5"/>
    <row r="1183" s="135" customFormat="1" ht="13.5"/>
    <row r="1184" s="135" customFormat="1" ht="13.5"/>
    <row r="1185" s="135" customFormat="1" ht="13.5"/>
    <row r="1186" s="135" customFormat="1" ht="13.5"/>
    <row r="1187" s="135" customFormat="1" ht="13.5"/>
    <row r="1188" s="135" customFormat="1" ht="13.5"/>
    <row r="1189" s="135" customFormat="1" ht="13.5"/>
    <row r="1190" s="135" customFormat="1" ht="13.5"/>
    <row r="1191" s="135" customFormat="1" ht="13.5"/>
    <row r="1192" s="135" customFormat="1" ht="13.5"/>
    <row r="1193" s="135" customFormat="1" ht="13.5"/>
    <row r="1194" s="135" customFormat="1" ht="13.5"/>
    <row r="1195" s="135" customFormat="1" ht="13.5"/>
    <row r="1196" s="135" customFormat="1" ht="13.5"/>
    <row r="1197" s="135" customFormat="1" ht="13.5"/>
    <row r="1198" s="135" customFormat="1" ht="13.5"/>
    <row r="1199" s="135" customFormat="1" ht="13.5"/>
    <row r="1200" s="135" customFormat="1" ht="13.5"/>
    <row r="1201" s="135" customFormat="1" ht="13.5"/>
    <row r="1202" s="135" customFormat="1" ht="13.5"/>
    <row r="1203" s="135" customFormat="1" ht="13.5"/>
    <row r="1204" s="135" customFormat="1" ht="13.5"/>
    <row r="1205" s="135" customFormat="1" ht="13.5"/>
    <row r="1206" s="135" customFormat="1" ht="13.5"/>
    <row r="1207" s="135" customFormat="1" ht="13.5"/>
    <row r="1208" s="135" customFormat="1" ht="13.5"/>
    <row r="1209" s="135" customFormat="1" ht="13.5"/>
    <row r="1210" s="135" customFormat="1" ht="13.5"/>
    <row r="1211" s="135" customFormat="1" ht="13.5"/>
    <row r="1212" s="135" customFormat="1" ht="13.5"/>
    <row r="1213" s="135" customFormat="1" ht="13.5"/>
    <row r="1214" s="135" customFormat="1" ht="13.5"/>
    <row r="1215" s="135" customFormat="1" ht="13.5"/>
    <row r="1216" s="135" customFormat="1" ht="13.5"/>
    <row r="1217" s="135" customFormat="1" ht="13.5"/>
    <row r="1218" s="135" customFormat="1" ht="13.5"/>
    <row r="1219" s="135" customFormat="1" ht="13.5"/>
    <row r="1220" s="135" customFormat="1" ht="13.5"/>
    <row r="1221" s="135" customFormat="1" ht="13.5"/>
    <row r="1222" s="135" customFormat="1" ht="13.5"/>
    <row r="1223" s="135" customFormat="1" ht="13.5"/>
    <row r="1224" s="135" customFormat="1" ht="13.5"/>
    <row r="1225" s="135" customFormat="1" ht="13.5"/>
    <row r="1226" s="135" customFormat="1" ht="13.5"/>
    <row r="1227" s="135" customFormat="1" ht="13.5"/>
    <row r="1228" s="135" customFormat="1" ht="13.5"/>
    <row r="1229" s="135" customFormat="1" ht="13.5"/>
    <row r="1230" s="135" customFormat="1" ht="13.5"/>
    <row r="1231" s="135" customFormat="1" ht="13.5"/>
    <row r="1232" s="135" customFormat="1" ht="13.5"/>
    <row r="1233" s="135" customFormat="1" ht="13.5"/>
    <row r="1234" s="135" customFormat="1" ht="13.5"/>
    <row r="1235" s="135" customFormat="1" ht="13.5"/>
    <row r="1236" s="135" customFormat="1" ht="13.5"/>
    <row r="1237" s="135" customFormat="1" ht="13.5"/>
    <row r="1238" s="135" customFormat="1" ht="13.5"/>
    <row r="1239" s="135" customFormat="1" ht="13.5"/>
    <row r="1240" s="135" customFormat="1" ht="13.5"/>
    <row r="1241" s="135" customFormat="1" ht="13.5"/>
    <row r="1242" s="135" customFormat="1" ht="13.5"/>
    <row r="1243" s="135" customFormat="1" ht="13.5"/>
    <row r="1244" s="135" customFormat="1" ht="13.5"/>
    <row r="1245" s="135" customFormat="1" ht="13.5"/>
    <row r="1246" s="135" customFormat="1" ht="13.5"/>
    <row r="1247" s="135" customFormat="1" ht="13.5"/>
    <row r="1248" s="135" customFormat="1" ht="13.5"/>
    <row r="1249" s="135" customFormat="1" ht="13.5"/>
    <row r="1250" s="135" customFormat="1" ht="13.5"/>
    <row r="1251" s="135" customFormat="1" ht="13.5"/>
    <row r="1252" s="135" customFormat="1" ht="13.5"/>
    <row r="1253" s="135" customFormat="1" ht="13.5"/>
    <row r="1254" s="135" customFormat="1" ht="13.5"/>
    <row r="1255" s="135" customFormat="1" ht="13.5"/>
    <row r="1256" s="135" customFormat="1" ht="13.5"/>
    <row r="1257" s="135" customFormat="1" ht="13.5"/>
    <row r="1258" s="135" customFormat="1" ht="13.5"/>
    <row r="1259" s="135" customFormat="1" ht="13.5"/>
    <row r="1260" s="135" customFormat="1" ht="13.5"/>
    <row r="1261" s="135" customFormat="1" ht="13.5"/>
    <row r="1262" s="135" customFormat="1" ht="13.5"/>
    <row r="1263" s="135" customFormat="1" ht="13.5"/>
    <row r="1264" s="135" customFormat="1" ht="13.5"/>
    <row r="1265" s="135" customFormat="1" ht="13.5"/>
    <row r="1266" s="135" customFormat="1" ht="13.5"/>
    <row r="1267" s="135" customFormat="1" ht="13.5"/>
    <row r="1268" s="135" customFormat="1" ht="13.5"/>
    <row r="1269" s="135" customFormat="1" ht="13.5"/>
    <row r="1270" s="135" customFormat="1" ht="13.5"/>
    <row r="1271" s="135" customFormat="1" ht="13.5"/>
    <row r="1272" s="135" customFormat="1" ht="13.5"/>
    <row r="1273" s="135" customFormat="1" ht="13.5"/>
    <row r="1274" s="135" customFormat="1" ht="13.5"/>
    <row r="1275" s="135" customFormat="1" ht="13.5"/>
    <row r="1276" s="135" customFormat="1" ht="13.5"/>
    <row r="1277" s="135" customFormat="1" ht="13.5"/>
    <row r="1278" s="135" customFormat="1" ht="13.5"/>
    <row r="1279" s="135" customFormat="1" ht="13.5"/>
    <row r="1280" s="135" customFormat="1" ht="13.5"/>
    <row r="1281" s="135" customFormat="1" ht="13.5"/>
    <row r="1282" s="135" customFormat="1" ht="13.5"/>
    <row r="1283" s="135" customFormat="1" ht="13.5"/>
    <row r="1284" s="135" customFormat="1" ht="13.5"/>
    <row r="1285" s="135" customFormat="1" ht="13.5"/>
    <row r="1286" s="135" customFormat="1" ht="13.5"/>
    <row r="1287" s="135" customFormat="1" ht="13.5"/>
    <row r="1288" s="135" customFormat="1" ht="13.5"/>
    <row r="1289" s="135" customFormat="1" ht="13.5"/>
    <row r="1290" s="135" customFormat="1" ht="13.5"/>
    <row r="1291" s="135" customFormat="1" ht="13.5"/>
    <row r="1292" s="135" customFormat="1" ht="13.5"/>
    <row r="1293" s="135" customFormat="1" ht="13.5"/>
    <row r="1294" s="135" customFormat="1" ht="13.5"/>
    <row r="1295" s="135" customFormat="1" ht="13.5"/>
    <row r="1296" s="135" customFormat="1" ht="13.5"/>
    <row r="1297" s="135" customFormat="1" ht="13.5"/>
    <row r="1298" s="135" customFormat="1" ht="13.5"/>
    <row r="1299" s="135" customFormat="1" ht="13.5"/>
    <row r="1300" s="135" customFormat="1" ht="13.5"/>
    <row r="1301" s="135" customFormat="1" ht="13.5"/>
    <row r="1302" s="135" customFormat="1" ht="13.5"/>
    <row r="1303" s="135" customFormat="1" ht="13.5"/>
    <row r="1304" s="135" customFormat="1" ht="13.5"/>
    <row r="1305" s="135" customFormat="1" ht="13.5"/>
    <row r="1306" s="135" customFormat="1" ht="13.5"/>
    <row r="1307" s="135" customFormat="1" ht="13.5"/>
    <row r="1308" s="135" customFormat="1" ht="13.5"/>
    <row r="1309" s="135" customFormat="1" ht="13.5"/>
    <row r="1310" s="135" customFormat="1" ht="13.5"/>
    <row r="1311" s="135" customFormat="1" ht="13.5"/>
    <row r="1312" s="135" customFormat="1" ht="13.5"/>
    <row r="1313" s="135" customFormat="1" ht="13.5"/>
    <row r="1314" s="135" customFormat="1" ht="13.5"/>
    <row r="1315" s="135" customFormat="1" ht="13.5"/>
    <row r="1316" s="135" customFormat="1" ht="13.5"/>
    <row r="1317" s="135" customFormat="1" ht="13.5"/>
    <row r="1318" s="135" customFormat="1" ht="13.5"/>
    <row r="1319" s="135" customFormat="1" ht="13.5"/>
    <row r="1320" s="135" customFormat="1" ht="13.5"/>
    <row r="1321" s="135" customFormat="1" ht="13.5"/>
    <row r="1322" s="135" customFormat="1" ht="13.5"/>
    <row r="1323" s="135" customFormat="1" ht="13.5"/>
    <row r="1324" s="135" customFormat="1" ht="13.5"/>
    <row r="1325" s="135" customFormat="1" ht="13.5"/>
    <row r="1326" s="135" customFormat="1" ht="13.5"/>
    <row r="1327" s="135" customFormat="1" ht="13.5"/>
    <row r="1328" s="135" customFormat="1" ht="13.5"/>
    <row r="1329" s="135" customFormat="1" ht="13.5"/>
    <row r="1330" s="135" customFormat="1" ht="13.5"/>
    <row r="1331" s="135" customFormat="1" ht="13.5"/>
    <row r="1332" s="135" customFormat="1" ht="13.5"/>
    <row r="1333" s="135" customFormat="1" ht="13.5"/>
    <row r="1334" s="135" customFormat="1" ht="13.5"/>
    <row r="1335" s="135" customFormat="1" ht="13.5"/>
    <row r="1336" s="135" customFormat="1" ht="13.5"/>
    <row r="1337" s="135" customFormat="1" ht="13.5"/>
    <row r="1338" s="135" customFormat="1" ht="13.5"/>
    <row r="1339" s="135" customFormat="1" ht="13.5"/>
    <row r="1340" s="135" customFormat="1" ht="13.5"/>
    <row r="1341" s="135" customFormat="1" ht="13.5"/>
    <row r="1342" s="135" customFormat="1" ht="13.5"/>
    <row r="1343" s="135" customFormat="1" ht="13.5"/>
    <row r="1344" s="135" customFormat="1" ht="13.5"/>
    <row r="1345" s="135" customFormat="1" ht="13.5"/>
    <row r="1346" s="135" customFormat="1" ht="13.5"/>
    <row r="1347" s="135" customFormat="1" ht="13.5"/>
    <row r="1348" s="135" customFormat="1" ht="13.5"/>
    <row r="1349" s="135" customFormat="1" ht="13.5"/>
    <row r="1350" s="135" customFormat="1" ht="13.5"/>
    <row r="1351" s="135" customFormat="1" ht="13.5"/>
    <row r="1352" s="135" customFormat="1" ht="13.5"/>
    <row r="1353" s="135" customFormat="1" ht="13.5"/>
    <row r="1354" s="135" customFormat="1" ht="13.5"/>
    <row r="1355" s="135" customFormat="1" ht="13.5"/>
    <row r="1356" s="135" customFormat="1" ht="13.5"/>
    <row r="1357" s="135" customFormat="1" ht="13.5"/>
    <row r="1358" s="135" customFormat="1" ht="13.5"/>
    <row r="1359" s="135" customFormat="1" ht="13.5"/>
    <row r="1360" s="135" customFormat="1" ht="13.5"/>
    <row r="1361" s="135" customFormat="1" ht="13.5"/>
    <row r="1362" s="135" customFormat="1" ht="13.5"/>
    <row r="1363" s="135" customFormat="1" ht="13.5"/>
    <row r="1364" s="135" customFormat="1" ht="13.5"/>
    <row r="1365" s="135" customFormat="1" ht="13.5"/>
    <row r="1366" s="135" customFormat="1" ht="13.5"/>
    <row r="1367" s="135" customFormat="1" ht="13.5"/>
    <row r="1368" s="135" customFormat="1" ht="13.5"/>
    <row r="1369" s="135" customFormat="1" ht="13.5"/>
    <row r="1370" s="135" customFormat="1" ht="13.5"/>
    <row r="1371" s="135" customFormat="1" ht="13.5"/>
    <row r="1372" s="135" customFormat="1" ht="13.5"/>
    <row r="1373" s="135" customFormat="1" ht="13.5"/>
    <row r="1374" s="135" customFormat="1" ht="13.5"/>
    <row r="1375" s="135" customFormat="1" ht="13.5"/>
    <row r="1376" s="135" customFormat="1" ht="13.5"/>
    <row r="1377" s="135" customFormat="1" ht="13.5"/>
    <row r="1378" s="135" customFormat="1" ht="13.5"/>
    <row r="1379" s="135" customFormat="1" ht="13.5"/>
    <row r="1380" s="135" customFormat="1" ht="13.5"/>
    <row r="1381" s="135" customFormat="1" ht="13.5"/>
    <row r="1382" s="135" customFormat="1" ht="13.5"/>
    <row r="1383" s="135" customFormat="1" ht="13.5"/>
    <row r="1384" s="135" customFormat="1" ht="13.5"/>
    <row r="1385" s="135" customFormat="1" ht="13.5"/>
    <row r="1386" s="135" customFormat="1" ht="13.5"/>
    <row r="1387" s="135" customFormat="1" ht="13.5"/>
    <row r="1388" s="135" customFormat="1" ht="13.5"/>
    <row r="1389" s="135" customFormat="1" ht="13.5"/>
    <row r="1390" s="135" customFormat="1" ht="13.5"/>
    <row r="1391" s="135" customFormat="1" ht="13.5"/>
    <row r="1392" s="135" customFormat="1" ht="13.5"/>
    <row r="1393" s="135" customFormat="1" ht="13.5"/>
    <row r="1394" s="135" customFormat="1" ht="13.5"/>
    <row r="1395" s="135" customFormat="1" ht="13.5"/>
    <row r="1396" s="135" customFormat="1" ht="13.5"/>
    <row r="1397" s="135" customFormat="1" ht="13.5"/>
    <row r="1398" s="135" customFormat="1" ht="13.5"/>
    <row r="1399" s="135" customFormat="1" ht="13.5"/>
    <row r="1400" s="135" customFormat="1" ht="13.5"/>
    <row r="1401" s="135" customFormat="1" ht="13.5"/>
    <row r="1402" s="135" customFormat="1" ht="13.5"/>
    <row r="1403" s="135" customFormat="1" ht="13.5"/>
    <row r="1404" s="135" customFormat="1" ht="13.5"/>
    <row r="1405" s="135" customFormat="1" ht="13.5"/>
    <row r="1406" s="135" customFormat="1" ht="13.5"/>
    <row r="1407" s="135" customFormat="1" ht="13.5"/>
    <row r="1408" s="135" customFormat="1" ht="13.5"/>
    <row r="1409" s="135" customFormat="1" ht="13.5"/>
    <row r="1410" s="135" customFormat="1" ht="13.5"/>
    <row r="1411" s="135" customFormat="1" ht="13.5"/>
    <row r="1412" s="135" customFormat="1" ht="13.5"/>
    <row r="1413" s="135" customFormat="1" ht="13.5"/>
    <row r="1414" s="135" customFormat="1" ht="13.5"/>
    <row r="1415" s="135" customFormat="1" ht="13.5"/>
    <row r="1416" s="135" customFormat="1" ht="13.5"/>
    <row r="1417" s="135" customFormat="1" ht="13.5"/>
    <row r="1418" s="135" customFormat="1" ht="13.5"/>
    <row r="1419" s="135" customFormat="1" ht="13.5"/>
    <row r="1420" s="135" customFormat="1" ht="13.5"/>
    <row r="1421" s="135" customFormat="1" ht="13.5"/>
    <row r="1422" s="135" customFormat="1" ht="13.5"/>
    <row r="1423" s="135" customFormat="1" ht="13.5"/>
    <row r="1424" s="135" customFormat="1" ht="13.5"/>
    <row r="1425" s="135" customFormat="1" ht="13.5"/>
    <row r="1426" s="135" customFormat="1" ht="13.5"/>
    <row r="1427" s="135" customFormat="1" ht="13.5"/>
    <row r="1428" s="135" customFormat="1" ht="13.5"/>
    <row r="1429" s="135" customFormat="1" ht="13.5"/>
    <row r="1430" s="135" customFormat="1" ht="13.5"/>
    <row r="1431" s="135" customFormat="1" ht="13.5"/>
    <row r="1432" s="135" customFormat="1" ht="13.5"/>
    <row r="1433" s="135" customFormat="1" ht="13.5"/>
    <row r="1434" s="135" customFormat="1" ht="13.5"/>
    <row r="1435" s="135" customFormat="1" ht="13.5"/>
    <row r="1436" s="135" customFormat="1" ht="13.5"/>
    <row r="1437" s="135" customFormat="1" ht="13.5"/>
    <row r="1438" s="135" customFormat="1" ht="13.5"/>
    <row r="1439" s="135" customFormat="1" ht="13.5"/>
    <row r="1440" s="135" customFormat="1" ht="13.5"/>
    <row r="1441" s="135" customFormat="1" ht="13.5"/>
    <row r="1442" s="135" customFormat="1" ht="13.5"/>
    <row r="1443" s="135" customFormat="1" ht="13.5"/>
    <row r="1444" s="135" customFormat="1" ht="13.5"/>
    <row r="1445" s="135" customFormat="1" ht="13.5"/>
    <row r="1446" s="135" customFormat="1" ht="13.5"/>
    <row r="1447" s="135" customFormat="1" ht="13.5"/>
    <row r="1448" s="135" customFormat="1" ht="13.5"/>
    <row r="1449" s="135" customFormat="1" ht="13.5"/>
    <row r="1450" s="135" customFormat="1" ht="13.5"/>
    <row r="1451" s="135" customFormat="1" ht="13.5"/>
    <row r="1452" s="135" customFormat="1" ht="13.5"/>
    <row r="1453" s="135" customFormat="1" ht="13.5"/>
    <row r="1454" s="135" customFormat="1" ht="13.5"/>
    <row r="1455" s="135" customFormat="1" ht="13.5"/>
    <row r="1456" s="135" customFormat="1" ht="13.5"/>
    <row r="1457" s="135" customFormat="1" ht="13.5"/>
    <row r="1458" s="135" customFormat="1" ht="13.5"/>
    <row r="1459" s="135" customFormat="1" ht="13.5"/>
    <row r="1460" s="135" customFormat="1" ht="13.5"/>
    <row r="1461" s="135" customFormat="1" ht="13.5"/>
    <row r="1462" s="135" customFormat="1" ht="13.5"/>
    <row r="1463" s="135" customFormat="1" ht="13.5"/>
    <row r="1464" s="135" customFormat="1" ht="13.5"/>
    <row r="1465" s="135" customFormat="1" ht="13.5"/>
    <row r="1466" s="135" customFormat="1" ht="13.5"/>
    <row r="1467" s="135" customFormat="1" ht="13.5"/>
    <row r="1468" s="135" customFormat="1" ht="13.5"/>
    <row r="1469" s="135" customFormat="1" ht="13.5"/>
    <row r="1470" s="135" customFormat="1" ht="13.5"/>
    <row r="1471" s="135" customFormat="1" ht="13.5"/>
    <row r="1472" s="135" customFormat="1" ht="13.5"/>
    <row r="1473" s="135" customFormat="1" ht="13.5"/>
    <row r="1474" s="135" customFormat="1" ht="13.5"/>
    <row r="1475" s="135" customFormat="1" ht="13.5"/>
    <row r="1476" s="135" customFormat="1" ht="13.5"/>
    <row r="1477" s="135" customFormat="1" ht="13.5"/>
    <row r="1478" s="135" customFormat="1" ht="13.5"/>
    <row r="1479" s="135" customFormat="1" ht="13.5"/>
    <row r="1480" s="135" customFormat="1" ht="13.5"/>
    <row r="1481" s="135" customFormat="1" ht="13.5"/>
    <row r="1482" s="135" customFormat="1" ht="13.5"/>
    <row r="1483" s="135" customFormat="1" ht="13.5"/>
    <row r="1484" s="135" customFormat="1" ht="13.5"/>
    <row r="1485" s="135" customFormat="1" ht="13.5"/>
    <row r="1486" s="135" customFormat="1" ht="13.5"/>
    <row r="1487" s="135" customFormat="1" ht="13.5"/>
    <row r="1488" s="135" customFormat="1" ht="13.5"/>
    <row r="1489" s="135" customFormat="1" ht="13.5"/>
    <row r="1490" s="135" customFormat="1" ht="13.5"/>
    <row r="1491" s="135" customFormat="1" ht="13.5"/>
    <row r="1492" s="135" customFormat="1" ht="13.5"/>
    <row r="1493" s="135" customFormat="1" ht="13.5"/>
    <row r="1494" s="135" customFormat="1" ht="13.5"/>
    <row r="1495" s="135" customFormat="1" ht="13.5"/>
    <row r="1496" s="135" customFormat="1" ht="13.5"/>
    <row r="1497" s="135" customFormat="1" ht="13.5"/>
    <row r="1498" s="135" customFormat="1" ht="13.5"/>
    <row r="1499" s="135" customFormat="1" ht="13.5"/>
    <row r="1500" s="135" customFormat="1" ht="13.5"/>
    <row r="1501" s="135" customFormat="1" ht="13.5"/>
    <row r="1502" s="135" customFormat="1" ht="13.5"/>
    <row r="1503" s="135" customFormat="1" ht="13.5"/>
    <row r="1504" s="135" customFormat="1" ht="13.5"/>
    <row r="1505" s="135" customFormat="1" ht="13.5"/>
    <row r="1506" s="135" customFormat="1" ht="13.5"/>
    <row r="1507" s="135" customFormat="1" ht="13.5"/>
    <row r="1508" s="135" customFormat="1" ht="13.5"/>
    <row r="1509" s="135" customFormat="1" ht="13.5"/>
    <row r="1510" s="135" customFormat="1" ht="13.5"/>
    <row r="1511" s="135" customFormat="1" ht="13.5"/>
    <row r="1512" s="135" customFormat="1" ht="13.5"/>
    <row r="1513" s="135" customFormat="1" ht="13.5"/>
    <row r="1514" s="135" customFormat="1" ht="13.5"/>
    <row r="1515" s="135" customFormat="1" ht="13.5"/>
    <row r="1516" s="135" customFormat="1" ht="13.5"/>
    <row r="1517" s="135" customFormat="1" ht="13.5"/>
    <row r="1518" s="135" customFormat="1" ht="13.5"/>
    <row r="1519" s="135" customFormat="1" ht="13.5"/>
    <row r="1520" s="135" customFormat="1" ht="13.5"/>
    <row r="1521" s="135" customFormat="1" ht="13.5"/>
    <row r="1522" s="135" customFormat="1" ht="13.5"/>
    <row r="1523" s="135" customFormat="1" ht="13.5"/>
    <row r="1524" s="135" customFormat="1" ht="13.5"/>
    <row r="1525" s="135" customFormat="1" ht="13.5"/>
    <row r="1526" s="135" customFormat="1" ht="13.5"/>
    <row r="1527" s="135" customFormat="1" ht="13.5"/>
    <row r="1528" s="135" customFormat="1" ht="13.5"/>
    <row r="1529" s="135" customFormat="1" ht="13.5"/>
    <row r="1530" s="135" customFormat="1" ht="13.5"/>
    <row r="1531" s="135" customFormat="1" ht="13.5"/>
    <row r="1532" s="135" customFormat="1" ht="13.5"/>
    <row r="1533" s="135" customFormat="1" ht="13.5"/>
    <row r="1534" s="135" customFormat="1" ht="13.5"/>
    <row r="1535" s="135" customFormat="1" ht="13.5"/>
    <row r="1536" s="135" customFormat="1" ht="13.5"/>
    <row r="1537" s="135" customFormat="1" ht="13.5"/>
    <row r="1538" s="135" customFormat="1" ht="13.5"/>
    <row r="1539" s="135" customFormat="1" ht="13.5"/>
    <row r="1540" s="135" customFormat="1" ht="13.5"/>
    <row r="1541" s="135" customFormat="1" ht="13.5"/>
    <row r="1542" s="135" customFormat="1" ht="13.5"/>
    <row r="1543" s="135" customFormat="1" ht="13.5"/>
    <row r="1544" s="135" customFormat="1" ht="13.5"/>
    <row r="1545" s="135" customFormat="1" ht="13.5"/>
    <row r="1546" s="135" customFormat="1" ht="13.5"/>
    <row r="1547" s="135" customFormat="1" ht="13.5"/>
    <row r="1548" s="135" customFormat="1" ht="13.5"/>
    <row r="1549" s="135" customFormat="1" ht="13.5"/>
    <row r="1550" s="135" customFormat="1" ht="13.5"/>
    <row r="1551" s="135" customFormat="1" ht="13.5"/>
    <row r="1552" s="135" customFormat="1" ht="13.5"/>
    <row r="1553" s="135" customFormat="1" ht="13.5"/>
    <row r="1554" s="135" customFormat="1" ht="13.5"/>
    <row r="1555" s="135" customFormat="1" ht="13.5"/>
    <row r="1556" s="135" customFormat="1" ht="13.5"/>
    <row r="1557" s="135" customFormat="1" ht="13.5"/>
    <row r="1558" s="135" customFormat="1" ht="13.5"/>
    <row r="1559" s="135" customFormat="1" ht="13.5"/>
    <row r="1560" s="135" customFormat="1" ht="13.5"/>
    <row r="1561" s="135" customFormat="1" ht="13.5"/>
    <row r="1562" s="135" customFormat="1" ht="13.5"/>
    <row r="1563" s="135" customFormat="1" ht="13.5"/>
    <row r="1564" s="135" customFormat="1" ht="13.5"/>
    <row r="1565" s="135" customFormat="1" ht="13.5"/>
    <row r="1566" s="135" customFormat="1" ht="13.5"/>
    <row r="1567" s="135" customFormat="1" ht="13.5"/>
    <row r="1568" s="135" customFormat="1" ht="13.5"/>
    <row r="1569" s="135" customFormat="1" ht="13.5"/>
    <row r="1570" s="135" customFormat="1" ht="13.5"/>
    <row r="1571" s="135" customFormat="1" ht="13.5"/>
    <row r="1572" s="135" customFormat="1" ht="13.5"/>
    <row r="1573" s="135" customFormat="1" ht="13.5"/>
    <row r="1574" s="135" customFormat="1" ht="13.5"/>
    <row r="1575" s="135" customFormat="1" ht="13.5"/>
    <row r="1576" s="135" customFormat="1" ht="13.5"/>
    <row r="1577" s="135" customFormat="1" ht="13.5"/>
    <row r="1578" s="135" customFormat="1" ht="13.5"/>
    <row r="1579" s="135" customFormat="1" ht="13.5"/>
    <row r="1580" s="135" customFormat="1" ht="13.5"/>
    <row r="1581" s="135" customFormat="1" ht="13.5"/>
    <row r="1582" s="135" customFormat="1" ht="13.5"/>
    <row r="1583" s="135" customFormat="1" ht="13.5"/>
    <row r="1584" s="135" customFormat="1" ht="13.5"/>
    <row r="1585" s="135" customFormat="1" ht="13.5"/>
    <row r="1586" s="135" customFormat="1" ht="13.5"/>
    <row r="1587" s="135" customFormat="1" ht="13.5"/>
    <row r="1588" s="135" customFormat="1" ht="13.5"/>
    <row r="1589" s="135" customFormat="1" ht="13.5"/>
    <row r="1590" s="135" customFormat="1" ht="13.5"/>
    <row r="1591" s="135" customFormat="1" ht="13.5"/>
    <row r="1592" s="135" customFormat="1" ht="13.5"/>
    <row r="1593" s="135" customFormat="1" ht="13.5"/>
    <row r="1594" s="135" customFormat="1" ht="13.5"/>
    <row r="1595" s="135" customFormat="1" ht="13.5"/>
    <row r="1596" s="135" customFormat="1" ht="13.5"/>
    <row r="1597" s="135" customFormat="1" ht="13.5"/>
    <row r="1598" s="135" customFormat="1" ht="13.5"/>
    <row r="1599" s="135" customFormat="1" ht="13.5"/>
    <row r="1600" s="135" customFormat="1" ht="13.5"/>
    <row r="1601" s="135" customFormat="1" ht="13.5"/>
    <row r="1602" s="135" customFormat="1" ht="13.5"/>
    <row r="1603" s="135" customFormat="1" ht="13.5"/>
    <row r="1604" s="135" customFormat="1" ht="13.5"/>
    <row r="1605" s="135" customFormat="1" ht="13.5"/>
    <row r="1606" s="135" customFormat="1" ht="13.5"/>
    <row r="1607" s="135" customFormat="1" ht="13.5"/>
    <row r="1608" s="135" customFormat="1" ht="13.5"/>
    <row r="1609" s="135" customFormat="1" ht="13.5"/>
    <row r="1610" s="135" customFormat="1" ht="13.5"/>
    <row r="1611" s="135" customFormat="1" ht="13.5"/>
    <row r="1612" s="135" customFormat="1" ht="13.5"/>
    <row r="1613" s="135" customFormat="1" ht="13.5"/>
    <row r="1614" s="135" customFormat="1" ht="13.5"/>
    <row r="1615" s="135" customFormat="1" ht="13.5"/>
    <row r="1616" s="135" customFormat="1" ht="13.5"/>
    <row r="1617" s="135" customFormat="1" ht="13.5"/>
    <row r="1618" s="135" customFormat="1" ht="13.5"/>
    <row r="1619" s="135" customFormat="1" ht="13.5"/>
    <row r="1620" s="135" customFormat="1" ht="13.5"/>
    <row r="1621" s="135" customFormat="1" ht="13.5"/>
    <row r="1622" s="135" customFormat="1" ht="13.5"/>
    <row r="1623" s="135" customFormat="1" ht="13.5"/>
    <row r="1624" s="135" customFormat="1" ht="13.5"/>
    <row r="1625" s="135" customFormat="1" ht="13.5"/>
    <row r="1626" s="135" customFormat="1" ht="13.5"/>
    <row r="1627" s="135" customFormat="1" ht="13.5"/>
    <row r="1628" s="135" customFormat="1" ht="13.5"/>
    <row r="1629" s="135" customFormat="1" ht="13.5"/>
    <row r="1630" s="135" customFormat="1" ht="13.5"/>
    <row r="1631" s="135" customFormat="1" ht="13.5"/>
    <row r="1632" s="135" customFormat="1" ht="13.5"/>
    <row r="1633" s="135" customFormat="1" ht="13.5"/>
    <row r="1634" s="135" customFormat="1" ht="13.5"/>
    <row r="1635" s="135" customFormat="1" ht="13.5"/>
    <row r="1636" s="135" customFormat="1" ht="13.5"/>
    <row r="1637" s="135" customFormat="1" ht="13.5"/>
    <row r="1638" s="135" customFormat="1" ht="13.5"/>
    <row r="1639" s="135" customFormat="1" ht="13.5"/>
    <row r="1640" s="135" customFormat="1" ht="13.5"/>
    <row r="1641" s="135" customFormat="1" ht="13.5"/>
    <row r="1642" s="135" customFormat="1" ht="13.5"/>
    <row r="1643" s="135" customFormat="1" ht="13.5"/>
    <row r="1644" s="135" customFormat="1" ht="13.5"/>
    <row r="1645" s="135" customFormat="1" ht="13.5"/>
    <row r="1646" s="135" customFormat="1" ht="13.5"/>
    <row r="1647" s="135" customFormat="1" ht="13.5"/>
    <row r="1648" s="135" customFormat="1" ht="13.5"/>
    <row r="1649" s="135" customFormat="1" ht="13.5"/>
    <row r="1650" s="135" customFormat="1" ht="13.5"/>
    <row r="1651" s="135" customFormat="1" ht="13.5"/>
    <row r="1652" s="135" customFormat="1" ht="13.5"/>
    <row r="1653" s="135" customFormat="1" ht="13.5"/>
    <row r="1654" s="135" customFormat="1" ht="13.5"/>
    <row r="1655" s="135" customFormat="1" ht="13.5"/>
    <row r="1656" s="135" customFormat="1" ht="13.5"/>
    <row r="1657" s="135" customFormat="1" ht="13.5"/>
    <row r="1658" s="135" customFormat="1" ht="13.5"/>
    <row r="1659" s="135" customFormat="1" ht="13.5"/>
    <row r="1660" s="135" customFormat="1" ht="13.5"/>
    <row r="1661" s="135" customFormat="1" ht="13.5"/>
    <row r="1662" s="135" customFormat="1" ht="13.5"/>
    <row r="1663" s="135" customFormat="1" ht="13.5"/>
    <row r="1664" s="135" customFormat="1" ht="13.5"/>
    <row r="1665" s="135" customFormat="1" ht="13.5"/>
    <row r="1666" s="135" customFormat="1" ht="13.5"/>
    <row r="1667" s="135" customFormat="1" ht="13.5"/>
    <row r="1668" s="135" customFormat="1" ht="13.5"/>
    <row r="1669" s="135" customFormat="1" ht="13.5"/>
    <row r="1670" s="135" customFormat="1" ht="13.5"/>
    <row r="1671" s="135" customFormat="1" ht="13.5"/>
    <row r="1672" s="135" customFormat="1" ht="13.5"/>
    <row r="1673" s="135" customFormat="1" ht="13.5"/>
    <row r="1674" s="135" customFormat="1" ht="13.5"/>
    <row r="1675" s="135" customFormat="1" ht="13.5"/>
    <row r="1676" s="135" customFormat="1" ht="13.5"/>
    <row r="1677" s="135" customFormat="1" ht="13.5"/>
    <row r="1678" s="135" customFormat="1" ht="13.5"/>
    <row r="1679" s="135" customFormat="1" ht="13.5"/>
    <row r="1680" s="135" customFormat="1" ht="13.5"/>
    <row r="1681" s="135" customFormat="1" ht="13.5"/>
    <row r="1682" s="135" customFormat="1" ht="13.5"/>
    <row r="1683" s="135" customFormat="1" ht="13.5"/>
    <row r="1684" s="135" customFormat="1" ht="13.5"/>
    <row r="1685" s="135" customFormat="1" ht="13.5"/>
    <row r="1686" s="135" customFormat="1" ht="13.5"/>
    <row r="1687" s="135" customFormat="1" ht="13.5"/>
    <row r="1688" s="135" customFormat="1" ht="13.5"/>
    <row r="1689" s="135" customFormat="1" ht="13.5"/>
    <row r="1690" s="135" customFormat="1" ht="13.5"/>
    <row r="1691" s="135" customFormat="1" ht="13.5"/>
    <row r="1692" s="135" customFormat="1" ht="13.5"/>
    <row r="1693" s="135" customFormat="1" ht="13.5"/>
    <row r="1694" s="135" customFormat="1" ht="13.5"/>
    <row r="1695" s="135" customFormat="1" ht="13.5"/>
    <row r="1696" s="135" customFormat="1" ht="13.5"/>
    <row r="1697" s="135" customFormat="1" ht="13.5"/>
    <row r="1698" s="135" customFormat="1" ht="13.5"/>
    <row r="1699" s="135" customFormat="1" ht="13.5"/>
    <row r="1700" s="135" customFormat="1" ht="13.5"/>
    <row r="1701" s="135" customFormat="1" ht="13.5"/>
    <row r="1702" s="135" customFormat="1" ht="13.5"/>
    <row r="1703" s="135" customFormat="1" ht="13.5"/>
    <row r="1704" s="135" customFormat="1" ht="13.5"/>
    <row r="1705" s="135" customFormat="1" ht="13.5"/>
    <row r="1706" s="135" customFormat="1" ht="13.5"/>
    <row r="1707" s="135" customFormat="1" ht="13.5"/>
    <row r="1708" s="135" customFormat="1" ht="13.5"/>
    <row r="1709" s="135" customFormat="1" ht="13.5"/>
    <row r="1710" s="135" customFormat="1" ht="13.5"/>
    <row r="1711" s="135" customFormat="1" ht="13.5"/>
    <row r="1712" s="135" customFormat="1" ht="13.5"/>
    <row r="1713" s="135" customFormat="1" ht="13.5"/>
    <row r="1714" s="135" customFormat="1" ht="13.5"/>
    <row r="1715" s="135" customFormat="1" ht="13.5"/>
    <row r="1716" s="135" customFormat="1" ht="13.5"/>
    <row r="1717" s="135" customFormat="1" ht="13.5"/>
    <row r="1718" s="135" customFormat="1" ht="13.5"/>
    <row r="1719" s="135" customFormat="1" ht="13.5"/>
    <row r="1720" s="135" customFormat="1" ht="13.5"/>
    <row r="1721" s="135" customFormat="1" ht="13.5"/>
    <row r="1722" s="135" customFormat="1" ht="13.5"/>
    <row r="1723" s="135" customFormat="1" ht="13.5"/>
    <row r="1724" s="135" customFormat="1" ht="13.5"/>
    <row r="1725" s="135" customFormat="1" ht="13.5"/>
    <row r="1726" s="135" customFormat="1" ht="13.5"/>
    <row r="1727" s="135" customFormat="1" ht="13.5"/>
    <row r="1728" s="135" customFormat="1" ht="13.5"/>
    <row r="1729" s="135" customFormat="1" ht="13.5"/>
    <row r="1730" s="135" customFormat="1" ht="13.5"/>
    <row r="1731" s="135" customFormat="1" ht="13.5"/>
    <row r="1732" s="135" customFormat="1" ht="13.5"/>
    <row r="1733" s="135" customFormat="1" ht="13.5"/>
    <row r="1734" s="135" customFormat="1" ht="13.5"/>
    <row r="1735" s="135" customFormat="1" ht="13.5"/>
    <row r="1736" s="135" customFormat="1" ht="13.5"/>
    <row r="1737" s="135" customFormat="1" ht="13.5"/>
    <row r="1738" s="135" customFormat="1" ht="13.5"/>
    <row r="1739" s="135" customFormat="1" ht="13.5"/>
    <row r="1740" s="135" customFormat="1" ht="13.5"/>
    <row r="1741" s="135" customFormat="1" ht="13.5"/>
    <row r="1742" s="135" customFormat="1" ht="13.5"/>
    <row r="1743" s="135" customFormat="1" ht="13.5"/>
    <row r="1744" s="135" customFormat="1" ht="13.5"/>
    <row r="1745" s="135" customFormat="1" ht="13.5"/>
    <row r="1746" s="135" customFormat="1" ht="13.5"/>
    <row r="1747" s="135" customFormat="1" ht="13.5"/>
    <row r="1748" s="135" customFormat="1" ht="13.5"/>
    <row r="1749" s="135" customFormat="1" ht="13.5"/>
    <row r="1750" s="135" customFormat="1" ht="13.5"/>
    <row r="1751" s="135" customFormat="1" ht="13.5"/>
    <row r="1752" s="135" customFormat="1" ht="13.5"/>
    <row r="1753" s="135" customFormat="1" ht="13.5"/>
    <row r="1754" s="135" customFormat="1" ht="13.5"/>
    <row r="1755" s="135" customFormat="1" ht="13.5"/>
    <row r="1756" s="135" customFormat="1" ht="13.5"/>
    <row r="1757" s="135" customFormat="1" ht="13.5"/>
    <row r="1758" s="135" customFormat="1" ht="13.5"/>
    <row r="1759" s="135" customFormat="1" ht="13.5"/>
    <row r="1760" s="135" customFormat="1" ht="13.5"/>
    <row r="1761" s="135" customFormat="1" ht="13.5"/>
    <row r="1762" s="135" customFormat="1" ht="13.5"/>
    <row r="1763" s="135" customFormat="1" ht="13.5"/>
    <row r="1764" s="135" customFormat="1" ht="13.5"/>
    <row r="1765" s="135" customFormat="1" ht="13.5"/>
    <row r="1766" s="135" customFormat="1" ht="13.5"/>
    <row r="1767" s="135" customFormat="1" ht="13.5"/>
    <row r="1768" s="135" customFormat="1" ht="13.5"/>
    <row r="1769" s="135" customFormat="1" ht="13.5"/>
    <row r="1770" s="135" customFormat="1" ht="13.5"/>
    <row r="1771" s="135" customFormat="1" ht="13.5"/>
    <row r="1772" s="135" customFormat="1" ht="13.5"/>
    <row r="1773" s="135" customFormat="1" ht="13.5"/>
    <row r="1774" s="135" customFormat="1" ht="13.5"/>
    <row r="1775" s="135" customFormat="1" ht="13.5"/>
    <row r="1776" s="135" customFormat="1" ht="13.5"/>
    <row r="1777" s="135" customFormat="1" ht="13.5"/>
    <row r="1778" s="135" customFormat="1" ht="13.5"/>
    <row r="1779" s="135" customFormat="1" ht="13.5"/>
    <row r="1780" s="135" customFormat="1" ht="13.5"/>
    <row r="1781" s="135" customFormat="1" ht="13.5"/>
    <row r="1782" s="135" customFormat="1" ht="13.5"/>
    <row r="1783" s="135" customFormat="1" ht="13.5"/>
    <row r="1784" s="135" customFormat="1" ht="13.5"/>
    <row r="1785" s="135" customFormat="1" ht="13.5"/>
    <row r="1786" s="135" customFormat="1" ht="13.5"/>
    <row r="1787" s="135" customFormat="1" ht="13.5"/>
    <row r="1788" s="135" customFormat="1" ht="13.5"/>
    <row r="1789" s="135" customFormat="1" ht="13.5"/>
    <row r="1790" s="135" customFormat="1" ht="13.5"/>
    <row r="1791" s="135" customFormat="1" ht="13.5"/>
    <row r="1792" s="135" customFormat="1" ht="13.5"/>
    <row r="1793" s="135" customFormat="1" ht="13.5"/>
    <row r="1794" s="135" customFormat="1" ht="13.5"/>
    <row r="1795" s="135" customFormat="1" ht="13.5"/>
    <row r="1796" s="135" customFormat="1" ht="13.5"/>
    <row r="1797" s="135" customFormat="1" ht="13.5"/>
    <row r="1798" s="135" customFormat="1" ht="13.5"/>
    <row r="1799" s="135" customFormat="1" ht="13.5"/>
    <row r="1800" s="135" customFormat="1" ht="13.5"/>
    <row r="1801" s="135" customFormat="1" ht="13.5"/>
    <row r="1802" s="135" customFormat="1" ht="13.5"/>
    <row r="1803" s="135" customFormat="1" ht="13.5"/>
    <row r="1804" s="135" customFormat="1" ht="13.5"/>
    <row r="1805" s="135" customFormat="1" ht="13.5"/>
    <row r="1806" s="135" customFormat="1" ht="13.5"/>
    <row r="1807" s="135" customFormat="1" ht="13.5"/>
    <row r="1808" s="135" customFormat="1" ht="13.5"/>
    <row r="1809" s="135" customFormat="1" ht="13.5"/>
    <row r="1810" s="135" customFormat="1" ht="13.5"/>
    <row r="1811" s="135" customFormat="1" ht="13.5"/>
    <row r="1812" s="135" customFormat="1" ht="13.5"/>
    <row r="1813" s="135" customFormat="1" ht="13.5"/>
    <row r="1814" s="135" customFormat="1" ht="13.5"/>
    <row r="1815" s="135" customFormat="1" ht="13.5"/>
    <row r="1816" s="135" customFormat="1" ht="13.5"/>
    <row r="1817" s="135" customFormat="1" ht="13.5"/>
    <row r="1818" s="135" customFormat="1" ht="13.5"/>
    <row r="1819" s="135" customFormat="1" ht="13.5"/>
    <row r="1820" s="135" customFormat="1" ht="13.5"/>
    <row r="1821" s="135" customFormat="1" ht="13.5"/>
    <row r="1822" s="135" customFormat="1" ht="13.5"/>
    <row r="1823" s="135" customFormat="1" ht="13.5"/>
    <row r="1824" s="135" customFormat="1" ht="13.5"/>
    <row r="1825" s="135" customFormat="1" ht="13.5"/>
    <row r="1826" s="135" customFormat="1" ht="13.5"/>
    <row r="1827" s="135" customFormat="1" ht="13.5"/>
    <row r="1828" s="135" customFormat="1" ht="13.5"/>
    <row r="1829" s="135" customFormat="1" ht="13.5"/>
    <row r="1830" s="135" customFormat="1" ht="13.5"/>
    <row r="1831" s="135" customFormat="1" ht="13.5"/>
    <row r="1832" s="135" customFormat="1" ht="13.5"/>
    <row r="1833" s="135" customFormat="1" ht="13.5"/>
    <row r="1834" s="135" customFormat="1" ht="13.5"/>
    <row r="1835" s="135" customFormat="1" ht="13.5"/>
    <row r="1836" s="135" customFormat="1" ht="13.5"/>
    <row r="1837" s="135" customFormat="1" ht="13.5"/>
    <row r="1838" s="135" customFormat="1" ht="13.5"/>
    <row r="1839" s="135" customFormat="1" ht="13.5"/>
    <row r="1840" s="135" customFormat="1" ht="13.5"/>
    <row r="1841" s="135" customFormat="1" ht="13.5"/>
    <row r="1842" s="135" customFormat="1" ht="13.5"/>
    <row r="1843" s="135" customFormat="1" ht="13.5"/>
    <row r="1844" s="135" customFormat="1" ht="13.5"/>
    <row r="1845" s="135" customFormat="1" ht="13.5"/>
    <row r="1846" s="135" customFormat="1" ht="13.5"/>
    <row r="1847" s="135" customFormat="1" ht="13.5"/>
    <row r="1848" s="135" customFormat="1" ht="13.5"/>
    <row r="1849" s="135" customFormat="1" ht="13.5"/>
    <row r="1850" s="135" customFormat="1" ht="13.5"/>
    <row r="1851" s="135" customFormat="1" ht="13.5"/>
    <row r="1852" s="135" customFormat="1" ht="13.5"/>
    <row r="1853" s="135" customFormat="1" ht="13.5"/>
    <row r="1854" s="135" customFormat="1" ht="13.5"/>
    <row r="1855" s="135" customFormat="1" ht="13.5"/>
    <row r="1856" s="135" customFormat="1" ht="13.5"/>
    <row r="1857" s="135" customFormat="1" ht="13.5"/>
    <row r="1858" s="135" customFormat="1" ht="13.5"/>
    <row r="1859" s="135" customFormat="1" ht="13.5"/>
    <row r="1860" s="135" customFormat="1" ht="13.5"/>
    <row r="1861" s="135" customFormat="1" ht="13.5"/>
    <row r="1862" s="135" customFormat="1" ht="13.5"/>
    <row r="1863" s="135" customFormat="1" ht="13.5"/>
    <row r="1864" s="135" customFormat="1" ht="13.5"/>
    <row r="1865" s="135" customFormat="1" ht="13.5"/>
    <row r="1866" s="135" customFormat="1" ht="13.5"/>
    <row r="1867" s="135" customFormat="1" ht="13.5"/>
    <row r="1868" s="135" customFormat="1" ht="13.5"/>
    <row r="1869" s="135" customFormat="1" ht="13.5"/>
    <row r="1870" s="135" customFormat="1" ht="13.5"/>
    <row r="1871" s="135" customFormat="1" ht="13.5"/>
    <row r="1872" s="135" customFormat="1" ht="13.5"/>
    <row r="1873" s="135" customFormat="1" ht="13.5"/>
    <row r="1874" s="135" customFormat="1" ht="13.5"/>
    <row r="1875" s="135" customFormat="1" ht="13.5"/>
    <row r="1876" s="135" customFormat="1" ht="13.5"/>
    <row r="1877" s="135" customFormat="1" ht="13.5"/>
    <row r="1878" s="135" customFormat="1" ht="13.5"/>
    <row r="1879" s="135" customFormat="1" ht="13.5"/>
    <row r="1880" s="135" customFormat="1" ht="13.5"/>
    <row r="1881" s="135" customFormat="1" ht="13.5"/>
    <row r="1882" s="135" customFormat="1" ht="13.5"/>
    <row r="1883" s="135" customFormat="1" ht="13.5"/>
    <row r="1884" s="135" customFormat="1" ht="13.5"/>
    <row r="1885" s="135" customFormat="1" ht="13.5"/>
    <row r="1886" s="135" customFormat="1" ht="13.5"/>
    <row r="1887" s="135" customFormat="1" ht="13.5"/>
    <row r="1888" s="135" customFormat="1" ht="13.5"/>
    <row r="1889" s="135" customFormat="1" ht="13.5"/>
    <row r="1890" s="135" customFormat="1" ht="13.5"/>
    <row r="1891" s="135" customFormat="1" ht="13.5"/>
    <row r="1892" s="135" customFormat="1" ht="13.5"/>
    <row r="1893" s="135" customFormat="1" ht="13.5"/>
    <row r="1894" s="135" customFormat="1" ht="13.5"/>
    <row r="1895" s="135" customFormat="1" ht="13.5"/>
    <row r="1896" s="135" customFormat="1" ht="13.5"/>
    <row r="1897" s="135" customFormat="1" ht="13.5"/>
    <row r="1898" s="135" customFormat="1" ht="13.5"/>
    <row r="1899" s="135" customFormat="1" ht="13.5"/>
    <row r="1900" s="135" customFormat="1" ht="13.5"/>
    <row r="1901" s="135" customFormat="1" ht="13.5"/>
    <row r="1902" s="135" customFormat="1" ht="13.5"/>
    <row r="1903" s="135" customFormat="1" ht="13.5"/>
    <row r="1904" s="135" customFormat="1" ht="13.5"/>
    <row r="1905" s="135" customFormat="1" ht="13.5"/>
    <row r="1906" s="135" customFormat="1" ht="13.5"/>
    <row r="1907" s="135" customFormat="1" ht="13.5"/>
    <row r="1908" s="135" customFormat="1" ht="13.5"/>
    <row r="1909" s="135" customFormat="1" ht="13.5"/>
    <row r="1910" s="135" customFormat="1" ht="13.5"/>
    <row r="1911" s="135" customFormat="1" ht="13.5"/>
    <row r="1912" s="135" customFormat="1" ht="13.5"/>
    <row r="1913" s="135" customFormat="1" ht="13.5"/>
    <row r="1914" s="135" customFormat="1" ht="13.5"/>
    <row r="1915" s="135" customFormat="1" ht="13.5"/>
    <row r="1916" s="135" customFormat="1" ht="13.5"/>
    <row r="1917" s="135" customFormat="1" ht="13.5"/>
    <row r="1918" s="135" customFormat="1" ht="13.5"/>
    <row r="1919" s="135" customFormat="1" ht="13.5"/>
    <row r="1920" s="135" customFormat="1" ht="13.5"/>
    <row r="1921" s="135" customFormat="1" ht="13.5"/>
    <row r="1922" s="135" customFormat="1" ht="13.5"/>
    <row r="1923" s="135" customFormat="1" ht="13.5"/>
    <row r="1924" s="135" customFormat="1" ht="13.5"/>
    <row r="1925" s="135" customFormat="1" ht="13.5"/>
    <row r="1926" s="135" customFormat="1" ht="13.5"/>
    <row r="1927" s="135" customFormat="1" ht="13.5"/>
    <row r="1928" s="135" customFormat="1" ht="13.5"/>
    <row r="1929" s="135" customFormat="1" ht="13.5"/>
    <row r="1930" s="135" customFormat="1" ht="13.5"/>
    <row r="1931" s="135" customFormat="1" ht="13.5"/>
    <row r="1932" s="135" customFormat="1" ht="13.5"/>
    <row r="1933" s="135" customFormat="1" ht="13.5"/>
    <row r="1934" s="135" customFormat="1" ht="13.5"/>
    <row r="1935" s="135" customFormat="1" ht="13.5"/>
    <row r="1936" s="135" customFormat="1" ht="13.5"/>
    <row r="1937" s="135" customFormat="1" ht="13.5"/>
    <row r="1938" s="135" customFormat="1" ht="13.5"/>
    <row r="1939" s="135" customFormat="1" ht="13.5"/>
    <row r="1940" s="135" customFormat="1" ht="13.5"/>
    <row r="1941" s="135" customFormat="1" ht="13.5"/>
    <row r="1942" s="135" customFormat="1" ht="13.5"/>
    <row r="1943" s="135" customFormat="1" ht="13.5"/>
    <row r="1944" s="135" customFormat="1" ht="13.5"/>
    <row r="1945" s="135" customFormat="1" ht="13.5"/>
    <row r="1946" s="135" customFormat="1" ht="13.5"/>
    <row r="1947" s="135" customFormat="1" ht="13.5"/>
    <row r="1948" s="135" customFormat="1" ht="13.5"/>
    <row r="1949" s="135" customFormat="1" ht="13.5"/>
    <row r="1950" s="135" customFormat="1" ht="13.5"/>
    <row r="1951" s="135" customFormat="1" ht="13.5"/>
    <row r="1952" s="135" customFormat="1" ht="13.5"/>
    <row r="1953" s="135" customFormat="1" ht="13.5"/>
    <row r="1954" s="135" customFormat="1" ht="13.5"/>
    <row r="1955" s="135" customFormat="1" ht="13.5"/>
    <row r="1956" s="135" customFormat="1" ht="13.5"/>
    <row r="1957" s="135" customFormat="1" ht="13.5"/>
    <row r="1958" s="135" customFormat="1" ht="13.5"/>
    <row r="1959" s="135" customFormat="1" ht="13.5"/>
    <row r="1960" s="135" customFormat="1" ht="13.5"/>
    <row r="1961" s="135" customFormat="1" ht="13.5"/>
    <row r="1962" s="135" customFormat="1" ht="13.5"/>
    <row r="1963" s="135" customFormat="1" ht="13.5"/>
    <row r="1964" s="135" customFormat="1" ht="13.5"/>
    <row r="1965" s="135" customFormat="1" ht="13.5"/>
    <row r="1966" s="135" customFormat="1" ht="13.5"/>
    <row r="1967" s="135" customFormat="1" ht="13.5"/>
    <row r="1968" s="135" customFormat="1" ht="13.5"/>
    <row r="1969" s="135" customFormat="1" ht="13.5"/>
    <row r="1970" s="135" customFormat="1" ht="13.5"/>
    <row r="1971" s="135" customFormat="1" ht="13.5"/>
    <row r="1972" s="135" customFormat="1" ht="13.5"/>
    <row r="1973" s="135" customFormat="1" ht="13.5"/>
    <row r="1974" s="135" customFormat="1" ht="13.5"/>
    <row r="1975" s="135" customFormat="1" ht="13.5"/>
    <row r="1976" s="135" customFormat="1" ht="13.5"/>
    <row r="1977" s="135" customFormat="1" ht="13.5"/>
    <row r="1978" s="135" customFormat="1" ht="13.5"/>
    <row r="1979" s="135" customFormat="1" ht="13.5"/>
    <row r="1980" s="135" customFormat="1" ht="13.5"/>
    <row r="1981" s="135" customFormat="1" ht="13.5"/>
    <row r="1982" s="135" customFormat="1" ht="13.5"/>
    <row r="1983" s="135" customFormat="1" ht="13.5"/>
    <row r="1984" s="135" customFormat="1" ht="13.5"/>
    <row r="1985" s="135" customFormat="1" ht="13.5"/>
    <row r="1986" s="135" customFormat="1" ht="13.5"/>
    <row r="1987" s="135" customFormat="1" ht="13.5"/>
    <row r="1988" s="135" customFormat="1" ht="13.5"/>
    <row r="1989" s="135" customFormat="1" ht="13.5"/>
    <row r="1990" s="135" customFormat="1" ht="13.5"/>
    <row r="1991" s="135" customFormat="1" ht="13.5"/>
    <row r="1992" s="135" customFormat="1" ht="13.5"/>
    <row r="1993" s="135" customFormat="1" ht="13.5"/>
    <row r="1994" s="135" customFormat="1" ht="13.5"/>
    <row r="1995" s="135" customFormat="1" ht="13.5"/>
    <row r="1996" s="135" customFormat="1" ht="13.5"/>
    <row r="1997" s="135" customFormat="1" ht="13.5"/>
    <row r="1998" s="135" customFormat="1" ht="13.5"/>
    <row r="1999" s="135" customFormat="1" ht="13.5"/>
    <row r="2000" s="135" customFormat="1" ht="13.5"/>
    <row r="2001" s="135" customFormat="1" ht="13.5"/>
    <row r="2002" s="135" customFormat="1" ht="13.5"/>
    <row r="2003" s="135" customFormat="1" ht="13.5"/>
    <row r="2004" s="135" customFormat="1" ht="13.5"/>
    <row r="2005" s="135" customFormat="1" ht="13.5"/>
    <row r="2006" s="135" customFormat="1" ht="13.5"/>
    <row r="2007" s="135" customFormat="1" ht="13.5"/>
    <row r="2008" s="135" customFormat="1" ht="13.5"/>
    <row r="2009" s="135" customFormat="1" ht="13.5"/>
    <row r="2010" s="135" customFormat="1" ht="13.5"/>
    <row r="2011" s="135" customFormat="1" ht="13.5"/>
    <row r="2012" s="135" customFormat="1" ht="13.5"/>
    <row r="2013" s="135" customFormat="1" ht="13.5"/>
    <row r="2014" s="135" customFormat="1" ht="13.5"/>
    <row r="2015" s="135" customFormat="1" ht="13.5"/>
    <row r="2016" s="135" customFormat="1" ht="13.5"/>
    <row r="2017" s="135" customFormat="1" ht="13.5"/>
    <row r="2018" s="135" customFormat="1" ht="13.5"/>
    <row r="2019" s="135" customFormat="1" ht="13.5"/>
    <row r="2020" s="135" customFormat="1" ht="13.5"/>
    <row r="2021" s="135" customFormat="1" ht="13.5"/>
    <row r="2022" s="135" customFormat="1" ht="13.5"/>
    <row r="2023" s="135" customFormat="1" ht="13.5"/>
    <row r="2024" s="135" customFormat="1" ht="13.5"/>
    <row r="2025" s="135" customFormat="1" ht="13.5"/>
    <row r="2026" s="135" customFormat="1" ht="13.5"/>
    <row r="2027" s="135" customFormat="1" ht="13.5"/>
    <row r="2028" s="135" customFormat="1" ht="13.5"/>
    <row r="2029" s="135" customFormat="1" ht="13.5"/>
    <row r="2030" s="135" customFormat="1" ht="13.5"/>
    <row r="2031" s="135" customFormat="1" ht="13.5"/>
    <row r="2032" s="135" customFormat="1" ht="13.5"/>
    <row r="2033" s="135" customFormat="1" ht="13.5"/>
    <row r="2034" s="135" customFormat="1" ht="13.5"/>
    <row r="2035" s="135" customFormat="1" ht="13.5"/>
    <row r="2036" s="135" customFormat="1" ht="13.5"/>
    <row r="2037" s="135" customFormat="1" ht="13.5"/>
    <row r="2038" s="135" customFormat="1" ht="13.5"/>
    <row r="2039" s="135" customFormat="1" ht="13.5"/>
    <row r="2040" s="135" customFormat="1" ht="13.5"/>
    <row r="2041" s="135" customFormat="1" ht="13.5"/>
    <row r="2042" s="135" customFormat="1" ht="13.5"/>
    <row r="2043" s="135" customFormat="1" ht="13.5"/>
    <row r="2044" s="135" customFormat="1" ht="13.5"/>
    <row r="2045" s="135" customFormat="1" ht="13.5"/>
    <row r="2046" s="135" customFormat="1" ht="13.5"/>
    <row r="2047" s="135" customFormat="1" ht="13.5"/>
    <row r="2048" s="135" customFormat="1" ht="13.5"/>
    <row r="2049" s="135" customFormat="1" ht="13.5"/>
    <row r="2050" s="135" customFormat="1" ht="13.5"/>
    <row r="2051" s="135" customFormat="1" ht="13.5"/>
    <row r="2052" s="135" customFormat="1" ht="13.5"/>
    <row r="2053" s="135" customFormat="1" ht="13.5"/>
    <row r="2054" s="135" customFormat="1" ht="13.5"/>
    <row r="2055" s="135" customFormat="1" ht="13.5"/>
    <row r="2056" s="135" customFormat="1" ht="13.5"/>
    <row r="2057" s="135" customFormat="1" ht="13.5"/>
    <row r="2058" s="135" customFormat="1" ht="13.5"/>
    <row r="2059" s="135" customFormat="1" ht="13.5"/>
    <row r="2060" s="135" customFormat="1" ht="13.5"/>
    <row r="2061" s="135" customFormat="1" ht="13.5"/>
    <row r="2062" s="135" customFormat="1" ht="13.5"/>
    <row r="2063" s="135" customFormat="1" ht="13.5"/>
    <row r="2064" s="135" customFormat="1" ht="13.5"/>
    <row r="2065" s="135" customFormat="1" ht="13.5"/>
    <row r="2066" s="135" customFormat="1" ht="13.5"/>
    <row r="2067" s="135" customFormat="1" ht="13.5"/>
    <row r="2068" s="135" customFormat="1" ht="13.5"/>
    <row r="2069" s="135" customFormat="1" ht="13.5"/>
    <row r="2070" s="135" customFormat="1" ht="13.5"/>
    <row r="2071" s="135" customFormat="1" ht="13.5"/>
    <row r="2072" s="135" customFormat="1" ht="13.5"/>
    <row r="2073" s="135" customFormat="1" ht="13.5"/>
    <row r="2074" s="135" customFormat="1" ht="13.5"/>
    <row r="2075" s="135" customFormat="1" ht="13.5"/>
    <row r="2076" s="135" customFormat="1" ht="13.5"/>
    <row r="2077" s="135" customFormat="1" ht="13.5"/>
    <row r="2078" s="135" customFormat="1" ht="13.5"/>
    <row r="2079" s="135" customFormat="1" ht="13.5"/>
    <row r="2080" s="135" customFormat="1" ht="13.5"/>
    <row r="2081" s="135" customFormat="1" ht="13.5"/>
    <row r="2082" s="135" customFormat="1" ht="13.5"/>
    <row r="2083" s="135" customFormat="1" ht="13.5"/>
    <row r="2084" s="135" customFormat="1" ht="13.5"/>
    <row r="2085" s="135" customFormat="1" ht="13.5"/>
    <row r="2086" s="135" customFormat="1" ht="13.5"/>
    <row r="2087" s="135" customFormat="1" ht="13.5"/>
    <row r="2088" s="135" customFormat="1" ht="13.5"/>
    <row r="2089" s="135" customFormat="1" ht="13.5"/>
    <row r="2090" s="135" customFormat="1" ht="13.5"/>
    <row r="2091" s="135" customFormat="1" ht="13.5"/>
    <row r="2092" s="135" customFormat="1" ht="13.5"/>
    <row r="2093" s="135" customFormat="1" ht="13.5"/>
    <row r="2094" s="135" customFormat="1" ht="13.5"/>
    <row r="2095" s="135" customFormat="1" ht="13.5"/>
    <row r="2096" s="135" customFormat="1" ht="13.5"/>
    <row r="2097" s="135" customFormat="1" ht="13.5"/>
    <row r="2098" s="135" customFormat="1" ht="13.5"/>
    <row r="2099" s="135" customFormat="1" ht="13.5"/>
    <row r="2100" s="135" customFormat="1" ht="13.5"/>
    <row r="2101" s="135" customFormat="1" ht="13.5"/>
    <row r="2102" s="135" customFormat="1" ht="13.5"/>
    <row r="2103" s="135" customFormat="1" ht="13.5"/>
    <row r="2104" s="135" customFormat="1" ht="13.5"/>
    <row r="2105" s="135" customFormat="1" ht="13.5"/>
    <row r="2106" s="135" customFormat="1" ht="13.5"/>
    <row r="2107" s="135" customFormat="1" ht="13.5"/>
    <row r="2108" s="135" customFormat="1" ht="13.5"/>
    <row r="2109" s="135" customFormat="1" ht="13.5"/>
    <row r="2110" s="135" customFormat="1" ht="13.5"/>
    <row r="2111" s="135" customFormat="1" ht="13.5"/>
    <row r="2112" s="135" customFormat="1" ht="13.5"/>
    <row r="2113" s="135" customFormat="1" ht="13.5"/>
    <row r="2114" s="135" customFormat="1" ht="13.5"/>
    <row r="2115" s="135" customFormat="1" ht="13.5"/>
    <row r="2116" s="135" customFormat="1" ht="13.5"/>
    <row r="2117" s="135" customFormat="1" ht="13.5"/>
    <row r="2118" s="135" customFormat="1" ht="13.5"/>
    <row r="2119" s="135" customFormat="1" ht="13.5"/>
    <row r="2120" s="135" customFormat="1" ht="13.5"/>
    <row r="2121" s="135" customFormat="1" ht="13.5"/>
    <row r="2122" s="135" customFormat="1" ht="13.5"/>
    <row r="2123" s="135" customFormat="1" ht="13.5"/>
    <row r="2124" s="135" customFormat="1" ht="13.5"/>
    <row r="2125" s="135" customFormat="1" ht="13.5"/>
    <row r="2126" s="135" customFormat="1" ht="13.5"/>
    <row r="2127" s="135" customFormat="1" ht="13.5"/>
    <row r="2128" s="135" customFormat="1" ht="13.5"/>
    <row r="2129" s="135" customFormat="1" ht="13.5"/>
    <row r="2130" s="135" customFormat="1" ht="13.5"/>
    <row r="2131" s="135" customFormat="1" ht="13.5"/>
    <row r="2132" s="135" customFormat="1" ht="13.5"/>
    <row r="2133" s="135" customFormat="1" ht="13.5"/>
    <row r="2134" s="135" customFormat="1" ht="13.5"/>
    <row r="2135" s="135" customFormat="1" ht="13.5"/>
    <row r="2136" s="135" customFormat="1" ht="13.5"/>
    <row r="2137" s="135" customFormat="1" ht="13.5"/>
    <row r="2138" s="135" customFormat="1" ht="13.5"/>
    <row r="2139" s="135" customFormat="1" ht="13.5"/>
    <row r="2140" s="135" customFormat="1" ht="13.5"/>
    <row r="2141" s="135" customFormat="1" ht="13.5"/>
    <row r="2142" s="135" customFormat="1" ht="13.5"/>
    <row r="2143" s="135" customFormat="1" ht="13.5"/>
    <row r="2144" s="135" customFormat="1" ht="13.5"/>
    <row r="2145" s="135" customFormat="1" ht="13.5"/>
    <row r="2146" s="135" customFormat="1" ht="13.5"/>
    <row r="2147" s="135" customFormat="1" ht="13.5"/>
    <row r="2148" s="135" customFormat="1" ht="13.5"/>
    <row r="2149" s="135" customFormat="1" ht="13.5"/>
    <row r="2150" s="135" customFormat="1" ht="13.5"/>
    <row r="2151" s="135" customFormat="1" ht="13.5"/>
    <row r="2152" s="135" customFormat="1" ht="13.5"/>
    <row r="2153" s="135" customFormat="1" ht="13.5"/>
    <row r="2154" s="135" customFormat="1" ht="13.5"/>
    <row r="2155" s="135" customFormat="1" ht="13.5"/>
    <row r="2156" s="135" customFormat="1" ht="13.5"/>
    <row r="2157" s="135" customFormat="1" ht="13.5"/>
    <row r="2158" s="135" customFormat="1" ht="13.5"/>
    <row r="2159" s="135" customFormat="1" ht="13.5"/>
    <row r="2160" s="135" customFormat="1" ht="13.5"/>
    <row r="2161" s="135" customFormat="1" ht="13.5"/>
    <row r="2162" s="135" customFormat="1" ht="13.5"/>
    <row r="2163" s="135" customFormat="1" ht="13.5"/>
    <row r="2164" s="135" customFormat="1" ht="13.5"/>
    <row r="2165" s="135" customFormat="1" ht="13.5"/>
    <row r="2166" s="135" customFormat="1" ht="13.5"/>
    <row r="2167" s="135" customFormat="1" ht="13.5"/>
    <row r="2168" s="135" customFormat="1" ht="13.5"/>
    <row r="2169" s="135" customFormat="1" ht="13.5"/>
    <row r="2170" s="135" customFormat="1" ht="13.5"/>
    <row r="2171" s="135" customFormat="1" ht="13.5"/>
    <row r="2172" s="135" customFormat="1" ht="13.5"/>
    <row r="2173" s="135" customFormat="1" ht="13.5"/>
    <row r="2174" s="135" customFormat="1" ht="13.5"/>
    <row r="2175" s="135" customFormat="1" ht="13.5"/>
    <row r="2176" s="135" customFormat="1" ht="13.5"/>
    <row r="2177" s="135" customFormat="1" ht="13.5"/>
    <row r="2178" s="135" customFormat="1" ht="13.5"/>
    <row r="2179" s="135" customFormat="1" ht="13.5"/>
    <row r="2180" s="135" customFormat="1" ht="13.5"/>
    <row r="2181" s="135" customFormat="1" ht="13.5"/>
    <row r="2182" s="135" customFormat="1" ht="13.5"/>
    <row r="2183" s="135" customFormat="1" ht="13.5"/>
    <row r="2184" s="135" customFormat="1" ht="13.5"/>
    <row r="2185" s="135" customFormat="1" ht="13.5"/>
    <row r="2186" s="135" customFormat="1" ht="13.5"/>
    <row r="2187" s="135" customFormat="1" ht="13.5"/>
    <row r="2188" s="135" customFormat="1" ht="13.5"/>
    <row r="2189" s="135" customFormat="1" ht="13.5"/>
    <row r="2190" s="135" customFormat="1" ht="13.5"/>
    <row r="2191" s="135" customFormat="1" ht="13.5"/>
    <row r="2192" s="135" customFormat="1" ht="13.5"/>
    <row r="2193" s="135" customFormat="1" ht="13.5"/>
    <row r="2194" s="135" customFormat="1" ht="13.5"/>
    <row r="2195" s="135" customFormat="1" ht="13.5"/>
    <row r="2196" s="135" customFormat="1" ht="13.5"/>
    <row r="2197" s="135" customFormat="1" ht="13.5"/>
    <row r="2198" s="135" customFormat="1" ht="13.5"/>
    <row r="2199" s="135" customFormat="1" ht="13.5"/>
    <row r="2200" s="135" customFormat="1" ht="13.5"/>
    <row r="2201" s="135" customFormat="1" ht="13.5"/>
    <row r="2202" s="135" customFormat="1" ht="13.5"/>
    <row r="2203" s="135" customFormat="1" ht="13.5"/>
    <row r="2204" s="135" customFormat="1" ht="13.5"/>
    <row r="2205" s="135" customFormat="1" ht="13.5"/>
    <row r="2206" s="135" customFormat="1" ht="13.5"/>
    <row r="2207" s="135" customFormat="1" ht="13.5"/>
    <row r="2208" s="135" customFormat="1" ht="13.5"/>
    <row r="2209" s="135" customFormat="1" ht="13.5"/>
    <row r="2210" s="135" customFormat="1" ht="13.5"/>
    <row r="2211" s="135" customFormat="1" ht="13.5"/>
    <row r="2212" s="135" customFormat="1" ht="13.5"/>
    <row r="2213" s="135" customFormat="1" ht="13.5"/>
    <row r="2214" s="135" customFormat="1" ht="13.5"/>
    <row r="2215" s="135" customFormat="1" ht="13.5"/>
    <row r="2216" s="135" customFormat="1" ht="13.5"/>
    <row r="2217" s="135" customFormat="1" ht="13.5"/>
    <row r="2218" s="135" customFormat="1" ht="13.5"/>
    <row r="2219" s="135" customFormat="1" ht="13.5"/>
    <row r="2220" s="135" customFormat="1" ht="13.5"/>
    <row r="2221" s="135" customFormat="1" ht="13.5"/>
    <row r="2222" s="135" customFormat="1" ht="13.5"/>
    <row r="2223" s="135" customFormat="1" ht="13.5"/>
    <row r="2224" s="135" customFormat="1" ht="13.5"/>
    <row r="2225" s="135" customFormat="1" ht="13.5"/>
    <row r="2226" s="135" customFormat="1" ht="13.5"/>
    <row r="2227" s="135" customFormat="1" ht="13.5"/>
    <row r="2228" s="135" customFormat="1" ht="13.5"/>
    <row r="2229" s="135" customFormat="1" ht="13.5"/>
    <row r="2230" s="135" customFormat="1" ht="13.5"/>
    <row r="2231" s="135" customFormat="1" ht="13.5"/>
    <row r="2232" s="135" customFormat="1" ht="13.5"/>
    <row r="2233" s="135" customFormat="1" ht="13.5"/>
    <row r="2234" s="135" customFormat="1" ht="13.5"/>
    <row r="2235" s="135" customFormat="1" ht="13.5"/>
    <row r="2236" s="135" customFormat="1" ht="13.5"/>
    <row r="2237" s="135" customFormat="1" ht="13.5"/>
    <row r="2238" s="135" customFormat="1" ht="13.5"/>
    <row r="2239" s="135" customFormat="1" ht="13.5"/>
    <row r="2240" s="135" customFormat="1" ht="13.5"/>
    <row r="2241" s="135" customFormat="1" ht="13.5"/>
    <row r="2242" s="135" customFormat="1" ht="13.5"/>
    <row r="2243" s="135" customFormat="1" ht="13.5"/>
    <row r="2244" s="135" customFormat="1" ht="13.5"/>
    <row r="2245" s="135" customFormat="1" ht="13.5"/>
    <row r="2246" s="135" customFormat="1" ht="13.5"/>
    <row r="2247" s="135" customFormat="1" ht="13.5"/>
    <row r="2248" s="135" customFormat="1" ht="13.5"/>
    <row r="2249" s="135" customFormat="1" ht="13.5"/>
    <row r="2250" s="135" customFormat="1" ht="13.5"/>
    <row r="2251" s="135" customFormat="1" ht="13.5"/>
    <row r="2252" s="135" customFormat="1" ht="13.5"/>
    <row r="2253" s="135" customFormat="1" ht="13.5"/>
    <row r="2254" s="135" customFormat="1" ht="13.5"/>
    <row r="2255" s="135" customFormat="1" ht="13.5"/>
    <row r="2256" s="135" customFormat="1" ht="13.5"/>
    <row r="2257" s="135" customFormat="1" ht="13.5"/>
    <row r="2258" s="135" customFormat="1" ht="13.5"/>
    <row r="2259" s="135" customFormat="1" ht="13.5"/>
    <row r="2260" s="135" customFormat="1" ht="13.5"/>
    <row r="2261" s="135" customFormat="1" ht="13.5"/>
    <row r="2262" s="135" customFormat="1" ht="13.5"/>
    <row r="2263" s="135" customFormat="1" ht="13.5"/>
    <row r="2264" s="135" customFormat="1" ht="13.5"/>
    <row r="2265" s="135" customFormat="1" ht="13.5"/>
    <row r="2266" s="135" customFormat="1" ht="13.5"/>
    <row r="2267" s="135" customFormat="1" ht="13.5"/>
    <row r="2268" s="135" customFormat="1" ht="13.5"/>
    <row r="2269" s="135" customFormat="1" ht="13.5"/>
    <row r="2270" s="135" customFormat="1" ht="13.5"/>
    <row r="2271" s="135" customFormat="1" ht="13.5"/>
    <row r="2272" s="135" customFormat="1" ht="13.5"/>
    <row r="2273" s="135" customFormat="1" ht="13.5"/>
    <row r="2274" s="135" customFormat="1" ht="13.5"/>
    <row r="2275" s="135" customFormat="1" ht="13.5"/>
    <row r="2276" s="135" customFormat="1" ht="13.5"/>
    <row r="2277" s="135" customFormat="1" ht="13.5"/>
    <row r="2278" s="135" customFormat="1" ht="13.5"/>
    <row r="2279" s="135" customFormat="1" ht="13.5"/>
    <row r="2280" s="135" customFormat="1" ht="13.5"/>
    <row r="2281" s="135" customFormat="1" ht="13.5"/>
    <row r="2282" s="135" customFormat="1" ht="13.5"/>
    <row r="2283" s="135" customFormat="1" ht="13.5"/>
    <row r="2284" s="135" customFormat="1" ht="13.5"/>
    <row r="2285" s="135" customFormat="1" ht="13.5"/>
    <row r="2286" s="135" customFormat="1" ht="13.5"/>
    <row r="2287" s="135" customFormat="1" ht="13.5"/>
    <row r="2288" s="135" customFormat="1" ht="13.5"/>
    <row r="2289" s="135" customFormat="1" ht="13.5"/>
    <row r="2290" s="135" customFormat="1" ht="13.5"/>
    <row r="2291" s="135" customFormat="1" ht="13.5"/>
    <row r="2292" s="135" customFormat="1" ht="13.5"/>
    <row r="2293" s="135" customFormat="1" ht="13.5"/>
    <row r="2294" s="135" customFormat="1" ht="13.5"/>
    <row r="2295" s="135" customFormat="1" ht="13.5"/>
    <row r="2296" s="135" customFormat="1" ht="13.5"/>
    <row r="2297" s="135" customFormat="1" ht="13.5"/>
    <row r="2298" s="135" customFormat="1" ht="13.5"/>
    <row r="2299" s="135" customFormat="1" ht="13.5"/>
    <row r="2300" s="135" customFormat="1" ht="13.5"/>
    <row r="2301" s="135" customFormat="1" ht="13.5"/>
    <row r="2302" s="135" customFormat="1" ht="13.5"/>
    <row r="2303" s="135" customFormat="1" ht="13.5"/>
    <row r="2304" s="135" customFormat="1" ht="13.5"/>
    <row r="2305" s="135" customFormat="1" ht="13.5"/>
    <row r="2306" s="135" customFormat="1" ht="13.5"/>
    <row r="2307" s="135" customFormat="1" ht="13.5"/>
    <row r="2308" s="135" customFormat="1" ht="13.5"/>
    <row r="2309" s="135" customFormat="1" ht="13.5"/>
    <row r="2310" s="135" customFormat="1" ht="13.5"/>
    <row r="2311" s="135" customFormat="1" ht="13.5"/>
    <row r="2312" s="135" customFormat="1" ht="13.5"/>
    <row r="2313" s="135" customFormat="1" ht="13.5"/>
    <row r="2314" s="135" customFormat="1" ht="13.5"/>
    <row r="2315" s="135" customFormat="1" ht="13.5"/>
    <row r="2316" s="135" customFormat="1" ht="13.5"/>
    <row r="2317" s="135" customFormat="1" ht="13.5"/>
    <row r="2318" s="135" customFormat="1" ht="13.5"/>
    <row r="2319" s="135" customFormat="1" ht="13.5"/>
    <row r="2320" s="135" customFormat="1" ht="13.5"/>
    <row r="2321" s="135" customFormat="1" ht="13.5"/>
    <row r="2322" s="135" customFormat="1" ht="13.5"/>
    <row r="2323" s="135" customFormat="1" ht="13.5"/>
    <row r="2324" s="135" customFormat="1" ht="13.5"/>
    <row r="2325" s="135" customFormat="1" ht="13.5"/>
    <row r="2326" s="135" customFormat="1" ht="13.5"/>
    <row r="2327" s="135" customFormat="1" ht="13.5"/>
    <row r="2328" s="135" customFormat="1" ht="13.5"/>
    <row r="2329" s="135" customFormat="1" ht="13.5"/>
    <row r="2330" s="135" customFormat="1" ht="13.5"/>
    <row r="2331" s="135" customFormat="1" ht="13.5"/>
    <row r="2332" s="135" customFormat="1" ht="13.5"/>
    <row r="2333" s="135" customFormat="1" ht="13.5"/>
    <row r="2334" s="135" customFormat="1" ht="13.5"/>
    <row r="2335" s="135" customFormat="1" ht="13.5"/>
    <row r="2336" s="135" customFormat="1" ht="13.5"/>
    <row r="2337" s="135" customFormat="1" ht="13.5"/>
    <row r="2338" s="135" customFormat="1" ht="13.5"/>
    <row r="2339" s="135" customFormat="1" ht="13.5"/>
    <row r="2340" s="135" customFormat="1" ht="13.5"/>
    <row r="2341" s="135" customFormat="1" ht="13.5"/>
    <row r="2342" s="135" customFormat="1" ht="13.5"/>
    <row r="2343" s="135" customFormat="1" ht="13.5"/>
    <row r="2344" s="135" customFormat="1" ht="13.5"/>
    <row r="2345" s="135" customFormat="1" ht="13.5"/>
    <row r="2346" s="135" customFormat="1" ht="13.5"/>
    <row r="2347" s="135" customFormat="1" ht="13.5"/>
    <row r="2348" s="135" customFormat="1" ht="13.5"/>
    <row r="2349" s="135" customFormat="1" ht="13.5"/>
    <row r="2350" s="135" customFormat="1" ht="13.5"/>
    <row r="2351" s="135" customFormat="1" ht="13.5"/>
    <row r="2352" s="135" customFormat="1" ht="13.5"/>
    <row r="2353" s="135" customFormat="1" ht="13.5"/>
    <row r="2354" s="135" customFormat="1" ht="13.5"/>
    <row r="2355" s="135" customFormat="1" ht="13.5"/>
    <row r="2356" s="135" customFormat="1" ht="13.5"/>
    <row r="2357" s="135" customFormat="1" ht="13.5"/>
    <row r="2358" s="135" customFormat="1" ht="13.5"/>
    <row r="2359" s="135" customFormat="1" ht="13.5"/>
    <row r="2360" s="135" customFormat="1" ht="13.5"/>
    <row r="2361" s="135" customFormat="1" ht="13.5"/>
    <row r="2362" s="135" customFormat="1" ht="13.5"/>
    <row r="2363" s="135" customFormat="1" ht="13.5"/>
    <row r="2364" s="135" customFormat="1" ht="13.5"/>
    <row r="2365" s="135" customFormat="1" ht="13.5"/>
    <row r="2366" s="135" customFormat="1" ht="13.5"/>
    <row r="2367" s="135" customFormat="1" ht="13.5"/>
    <row r="2368" s="135" customFormat="1" ht="13.5"/>
    <row r="2369" s="135" customFormat="1" ht="13.5"/>
    <row r="2370" s="135" customFormat="1" ht="13.5"/>
    <row r="2371" s="135" customFormat="1" ht="13.5"/>
    <row r="2372" s="135" customFormat="1" ht="13.5"/>
    <row r="2373" s="135" customFormat="1" ht="13.5"/>
    <row r="2374" s="135" customFormat="1" ht="13.5"/>
    <row r="2375" s="135" customFormat="1" ht="13.5"/>
    <row r="2376" s="135" customFormat="1" ht="13.5"/>
    <row r="2377" s="135" customFormat="1" ht="13.5"/>
    <row r="2378" s="135" customFormat="1" ht="13.5"/>
    <row r="2379" s="135" customFormat="1" ht="13.5"/>
    <row r="2380" s="135" customFormat="1" ht="13.5"/>
    <row r="2381" s="135" customFormat="1" ht="13.5"/>
    <row r="2382" s="135" customFormat="1" ht="13.5"/>
    <row r="2383" s="135" customFormat="1" ht="13.5"/>
    <row r="2384" s="135" customFormat="1" ht="13.5"/>
    <row r="2385" s="135" customFormat="1" ht="13.5"/>
    <row r="2386" s="135" customFormat="1" ht="13.5"/>
    <row r="2387" s="135" customFormat="1" ht="13.5"/>
    <row r="2388" s="135" customFormat="1" ht="13.5"/>
    <row r="2389" s="135" customFormat="1" ht="13.5"/>
    <row r="2390" s="135" customFormat="1" ht="13.5"/>
    <row r="2391" s="135" customFormat="1" ht="13.5"/>
    <row r="2392" s="135" customFormat="1" ht="13.5"/>
    <row r="2393" s="135" customFormat="1" ht="13.5"/>
    <row r="2394" s="135" customFormat="1" ht="13.5"/>
    <row r="2395" s="135" customFormat="1" ht="13.5"/>
    <row r="2396" s="135" customFormat="1" ht="13.5"/>
    <row r="2397" s="135" customFormat="1" ht="13.5"/>
    <row r="2398" s="135" customFormat="1" ht="13.5"/>
    <row r="2399" s="135" customFormat="1" ht="13.5"/>
    <row r="2400" s="135" customFormat="1" ht="13.5"/>
    <row r="2401" s="135" customFormat="1" ht="13.5"/>
    <row r="2402" s="135" customFormat="1" ht="13.5"/>
    <row r="2403" s="135" customFormat="1" ht="13.5"/>
    <row r="2404" s="135" customFormat="1" ht="13.5"/>
    <row r="2405" s="135" customFormat="1" ht="13.5"/>
    <row r="2406" s="135" customFormat="1" ht="13.5"/>
    <row r="2407" s="135" customFormat="1" ht="13.5"/>
    <row r="2408" s="135" customFormat="1" ht="13.5"/>
    <row r="2409" s="135" customFormat="1" ht="13.5"/>
    <row r="2410" s="135" customFormat="1" ht="13.5"/>
    <row r="2411" s="135" customFormat="1" ht="13.5"/>
    <row r="2412" s="135" customFormat="1" ht="13.5"/>
    <row r="2413" s="135" customFormat="1" ht="13.5"/>
    <row r="2414" s="135" customFormat="1" ht="13.5"/>
    <row r="2415" s="135" customFormat="1" ht="13.5"/>
    <row r="2416" s="135" customFormat="1" ht="13.5"/>
    <row r="2417" s="135" customFormat="1" ht="13.5"/>
    <row r="2418" s="135" customFormat="1" ht="13.5"/>
    <row r="2419" s="135" customFormat="1" ht="13.5"/>
    <row r="2420" s="135" customFormat="1" ht="13.5"/>
    <row r="2421" s="135" customFormat="1" ht="13.5"/>
    <row r="2422" s="135" customFormat="1" ht="13.5"/>
    <row r="2423" s="135" customFormat="1" ht="13.5"/>
    <row r="2424" s="135" customFormat="1" ht="13.5"/>
    <row r="2425" s="135" customFormat="1" ht="13.5"/>
    <row r="2426" s="135" customFormat="1" ht="13.5"/>
    <row r="2427" s="135" customFormat="1" ht="13.5"/>
    <row r="2428" s="135" customFormat="1" ht="13.5"/>
    <row r="2429" s="135" customFormat="1" ht="13.5"/>
    <row r="2430" s="135" customFormat="1" ht="13.5"/>
    <row r="2431" s="135" customFormat="1" ht="13.5"/>
    <row r="2432" s="135" customFormat="1" ht="13.5"/>
    <row r="2433" s="135" customFormat="1" ht="13.5"/>
    <row r="2434" s="135" customFormat="1" ht="13.5"/>
    <row r="2435" s="135" customFormat="1" ht="13.5"/>
    <row r="2436" s="135" customFormat="1" ht="13.5"/>
    <row r="2437" s="135" customFormat="1" ht="13.5"/>
    <row r="2438" s="135" customFormat="1" ht="13.5"/>
    <row r="2439" s="135" customFormat="1" ht="13.5"/>
    <row r="2440" s="135" customFormat="1" ht="13.5"/>
    <row r="2441" s="135" customFormat="1" ht="13.5"/>
    <row r="2442" s="135" customFormat="1" ht="13.5"/>
    <row r="2443" s="135" customFormat="1" ht="13.5"/>
    <row r="2444" s="135" customFormat="1" ht="13.5"/>
    <row r="2445" s="135" customFormat="1" ht="13.5"/>
    <row r="2446" s="135" customFormat="1" ht="13.5"/>
    <row r="2447" s="135" customFormat="1" ht="13.5"/>
    <row r="2448" s="135" customFormat="1" ht="13.5"/>
    <row r="2449" s="135" customFormat="1" ht="13.5"/>
    <row r="2450" s="135" customFormat="1" ht="13.5"/>
    <row r="2451" s="135" customFormat="1" ht="13.5"/>
    <row r="2452" s="135" customFormat="1" ht="13.5"/>
    <row r="2453" s="135" customFormat="1" ht="13.5"/>
    <row r="2454" s="135" customFormat="1" ht="13.5"/>
    <row r="2455" s="135" customFormat="1" ht="13.5"/>
    <row r="2456" s="135" customFormat="1" ht="13.5"/>
    <row r="2457" s="135" customFormat="1" ht="13.5"/>
    <row r="2458" s="135" customFormat="1" ht="13.5"/>
    <row r="2459" s="135" customFormat="1" ht="13.5"/>
    <row r="2460" s="135" customFormat="1" ht="13.5"/>
    <row r="2461" s="135" customFormat="1" ht="13.5"/>
    <row r="2462" s="135" customFormat="1" ht="13.5"/>
    <row r="2463" s="135" customFormat="1" ht="13.5"/>
    <row r="2464" s="135" customFormat="1" ht="13.5"/>
    <row r="2465" s="135" customFormat="1" ht="13.5"/>
    <row r="2466" s="135" customFormat="1" ht="13.5"/>
    <row r="2467" s="135" customFormat="1" ht="13.5"/>
    <row r="2468" s="135" customFormat="1" ht="13.5"/>
    <row r="2469" s="135" customFormat="1" ht="13.5"/>
    <row r="2470" s="135" customFormat="1" ht="13.5"/>
    <row r="2471" s="135" customFormat="1" ht="13.5"/>
    <row r="2472" s="135" customFormat="1" ht="13.5"/>
    <row r="2473" s="135" customFormat="1" ht="13.5"/>
    <row r="2474" s="135" customFormat="1" ht="13.5"/>
    <row r="2475" s="135" customFormat="1" ht="13.5"/>
    <row r="2476" s="135" customFormat="1" ht="13.5"/>
    <row r="2477" s="135" customFormat="1" ht="13.5"/>
    <row r="2478" s="135" customFormat="1" ht="13.5"/>
    <row r="2479" s="135" customFormat="1" ht="13.5"/>
    <row r="2480" s="135" customFormat="1" ht="13.5"/>
    <row r="2481" s="135" customFormat="1" ht="13.5"/>
    <row r="2482" s="135" customFormat="1" ht="13.5"/>
    <row r="2483" s="135" customFormat="1" ht="13.5"/>
    <row r="2484" s="135" customFormat="1" ht="13.5"/>
    <row r="2485" s="135" customFormat="1" ht="13.5"/>
    <row r="2486" s="135" customFormat="1" ht="13.5"/>
    <row r="2487" s="135" customFormat="1" ht="13.5"/>
    <row r="2488" s="135" customFormat="1" ht="13.5"/>
    <row r="2489" s="135" customFormat="1" ht="13.5"/>
    <row r="2490" s="135" customFormat="1" ht="13.5"/>
    <row r="2491" s="135" customFormat="1" ht="13.5"/>
    <row r="2492" s="135" customFormat="1" ht="13.5"/>
    <row r="2493" s="135" customFormat="1" ht="13.5"/>
    <row r="2494" s="135" customFormat="1" ht="13.5"/>
    <row r="2495" s="135" customFormat="1" ht="13.5"/>
    <row r="2496" s="135" customFormat="1" ht="13.5"/>
    <row r="2497" s="135" customFormat="1" ht="13.5"/>
    <row r="2498" s="135" customFormat="1" ht="13.5"/>
    <row r="2499" s="135" customFormat="1" ht="13.5"/>
    <row r="2500" s="135" customFormat="1" ht="13.5"/>
    <row r="2501" s="135" customFormat="1" ht="13.5"/>
    <row r="2502" s="135" customFormat="1" ht="13.5"/>
    <row r="2503" s="135" customFormat="1" ht="13.5"/>
    <row r="2504" s="135" customFormat="1" ht="13.5"/>
    <row r="2505" s="135" customFormat="1" ht="13.5"/>
    <row r="2506" s="135" customFormat="1" ht="13.5"/>
    <row r="2507" s="135" customFormat="1" ht="13.5"/>
    <row r="2508" s="135" customFormat="1" ht="13.5"/>
    <row r="2509" s="135" customFormat="1" ht="13.5"/>
    <row r="2510" s="135" customFormat="1" ht="13.5"/>
    <row r="2511" s="135" customFormat="1" ht="13.5"/>
    <row r="2512" s="135" customFormat="1" ht="13.5"/>
    <row r="2513" s="135" customFormat="1" ht="13.5"/>
    <row r="2514" s="135" customFormat="1" ht="13.5"/>
    <row r="2515" s="135" customFormat="1" ht="13.5"/>
    <row r="2516" s="135" customFormat="1" ht="13.5"/>
    <row r="2517" s="135" customFormat="1" ht="13.5"/>
    <row r="2518" s="135" customFormat="1" ht="13.5"/>
    <row r="2519" s="135" customFormat="1" ht="13.5"/>
    <row r="2520" s="135" customFormat="1" ht="13.5"/>
    <row r="2521" s="135" customFormat="1" ht="13.5"/>
    <row r="2522" s="135" customFormat="1" ht="13.5"/>
    <row r="2523" s="135" customFormat="1" ht="13.5"/>
    <row r="2524" s="135" customFormat="1" ht="13.5"/>
    <row r="2525" s="135" customFormat="1" ht="13.5"/>
    <row r="2526" s="135" customFormat="1" ht="13.5"/>
    <row r="2527" s="135" customFormat="1" ht="13.5"/>
    <row r="2528" s="135" customFormat="1" ht="13.5"/>
    <row r="2529" s="135" customFormat="1" ht="13.5"/>
    <row r="2530" s="135" customFormat="1" ht="13.5"/>
    <row r="2531" s="135" customFormat="1" ht="13.5"/>
    <row r="2532" s="135" customFormat="1" ht="13.5"/>
    <row r="2533" s="135" customFormat="1" ht="13.5"/>
    <row r="2534" s="135" customFormat="1" ht="13.5"/>
    <row r="2535" s="135" customFormat="1" ht="13.5"/>
    <row r="2536" s="135" customFormat="1" ht="13.5"/>
    <row r="2537" s="135" customFormat="1" ht="13.5"/>
    <row r="2538" s="135" customFormat="1" ht="13.5"/>
    <row r="2539" s="135" customFormat="1" ht="13.5"/>
    <row r="2540" s="135" customFormat="1" ht="13.5"/>
    <row r="2541" s="135" customFormat="1" ht="13.5"/>
    <row r="2542" s="135" customFormat="1" ht="13.5"/>
    <row r="2543" s="135" customFormat="1" ht="13.5"/>
    <row r="2544" s="135" customFormat="1" ht="13.5"/>
    <row r="2545" s="135" customFormat="1" ht="13.5"/>
    <row r="2546" s="135" customFormat="1" ht="13.5"/>
    <row r="2547" s="135" customFormat="1" ht="13.5"/>
    <row r="2548" s="135" customFormat="1" ht="13.5"/>
    <row r="2549" s="135" customFormat="1" ht="13.5"/>
    <row r="2550" s="135" customFormat="1" ht="13.5"/>
    <row r="2551" s="135" customFormat="1" ht="13.5"/>
    <row r="2552" s="135" customFormat="1" ht="13.5"/>
    <row r="2553" s="135" customFormat="1" ht="13.5"/>
    <row r="2554" s="135" customFormat="1" ht="13.5"/>
    <row r="2555" s="135" customFormat="1" ht="13.5"/>
    <row r="2556" s="135" customFormat="1" ht="13.5"/>
    <row r="2557" s="135" customFormat="1" ht="13.5"/>
    <row r="2558" s="135" customFormat="1" ht="13.5"/>
    <row r="2559" s="135" customFormat="1" ht="13.5"/>
    <row r="2560" s="135" customFormat="1" ht="13.5"/>
    <row r="2561" s="135" customFormat="1" ht="13.5"/>
    <row r="2562" s="135" customFormat="1" ht="13.5"/>
    <row r="2563" s="135" customFormat="1" ht="13.5"/>
    <row r="2564" s="135" customFormat="1" ht="13.5"/>
    <row r="2565" s="135" customFormat="1" ht="13.5"/>
    <row r="2566" s="135" customFormat="1" ht="13.5"/>
    <row r="2567" s="135" customFormat="1" ht="13.5"/>
    <row r="2568" s="135" customFormat="1" ht="13.5"/>
    <row r="2569" s="135" customFormat="1" ht="13.5"/>
    <row r="2570" s="135" customFormat="1" ht="13.5"/>
    <row r="2571" s="135" customFormat="1" ht="13.5"/>
    <row r="2572" s="135" customFormat="1" ht="13.5"/>
    <row r="2573" s="135" customFormat="1" ht="13.5"/>
    <row r="2574" s="135" customFormat="1" ht="13.5"/>
    <row r="2575" s="135" customFormat="1" ht="13.5"/>
    <row r="2576" s="135" customFormat="1" ht="13.5"/>
    <row r="2577" s="135" customFormat="1" ht="13.5"/>
    <row r="2578" s="135" customFormat="1" ht="13.5"/>
    <row r="2579" s="135" customFormat="1" ht="13.5"/>
    <row r="2580" s="135" customFormat="1" ht="13.5"/>
    <row r="2581" s="135" customFormat="1" ht="13.5"/>
    <row r="2582" s="135" customFormat="1" ht="13.5"/>
    <row r="2583" s="135" customFormat="1" ht="13.5"/>
    <row r="2584" s="135" customFormat="1" ht="13.5"/>
    <row r="2585" s="135" customFormat="1" ht="13.5"/>
    <row r="2586" s="135" customFormat="1" ht="13.5"/>
    <row r="2587" s="135" customFormat="1" ht="13.5"/>
    <row r="2588" s="135" customFormat="1" ht="13.5"/>
    <row r="2589" s="135" customFormat="1" ht="13.5"/>
    <row r="2590" s="135" customFormat="1" ht="13.5"/>
    <row r="2591" s="135" customFormat="1" ht="13.5"/>
    <row r="2592" s="135" customFormat="1" ht="13.5"/>
    <row r="2593" s="135" customFormat="1" ht="13.5"/>
    <row r="2594" s="135" customFormat="1" ht="13.5"/>
    <row r="2595" s="135" customFormat="1" ht="13.5"/>
    <row r="2596" s="135" customFormat="1" ht="13.5"/>
    <row r="2597" s="135" customFormat="1" ht="13.5"/>
    <row r="2598" s="135" customFormat="1" ht="13.5"/>
    <row r="2599" s="135" customFormat="1" ht="13.5"/>
    <row r="2600" s="135" customFormat="1" ht="13.5"/>
    <row r="2601" s="135" customFormat="1" ht="13.5"/>
    <row r="2602" s="135" customFormat="1" ht="13.5"/>
    <row r="2603" s="135" customFormat="1" ht="13.5"/>
    <row r="2604" s="135" customFormat="1" ht="13.5"/>
    <row r="2605" s="135" customFormat="1" ht="13.5"/>
    <row r="2606" s="135" customFormat="1" ht="13.5"/>
    <row r="2607" s="135" customFormat="1" ht="13.5"/>
    <row r="2608" s="135" customFormat="1" ht="13.5"/>
    <row r="2609" s="135" customFormat="1" ht="13.5"/>
    <row r="2610" s="135" customFormat="1" ht="13.5"/>
    <row r="2611" s="135" customFormat="1" ht="13.5"/>
    <row r="2612" s="135" customFormat="1" ht="13.5"/>
    <row r="2613" s="135" customFormat="1" ht="13.5"/>
    <row r="2614" s="135" customFormat="1" ht="13.5"/>
    <row r="2615" s="135" customFormat="1" ht="13.5"/>
    <row r="2616" s="135" customFormat="1" ht="13.5"/>
    <row r="2617" s="135" customFormat="1" ht="13.5"/>
    <row r="2618" s="135" customFormat="1" ht="13.5"/>
    <row r="2619" s="135" customFormat="1" ht="13.5"/>
    <row r="2620" s="135" customFormat="1" ht="13.5"/>
    <row r="2621" s="135" customFormat="1" ht="13.5"/>
    <row r="2622" s="135" customFormat="1" ht="13.5"/>
    <row r="2623" s="135" customFormat="1" ht="13.5"/>
    <row r="2624" s="135" customFormat="1" ht="13.5"/>
    <row r="2625" s="135" customFormat="1" ht="13.5"/>
    <row r="2626" s="135" customFormat="1" ht="13.5"/>
    <row r="2627" s="135" customFormat="1" ht="13.5"/>
    <row r="2628" s="135" customFormat="1" ht="13.5"/>
    <row r="2629" s="135" customFormat="1" ht="13.5"/>
    <row r="2630" s="135" customFormat="1" ht="13.5"/>
    <row r="2631" s="135" customFormat="1" ht="13.5"/>
    <row r="2632" s="135" customFormat="1" ht="13.5"/>
    <row r="2633" s="135" customFormat="1" ht="13.5"/>
    <row r="2634" s="135" customFormat="1" ht="13.5"/>
    <row r="2635" s="135" customFormat="1" ht="13.5"/>
    <row r="2636" s="135" customFormat="1" ht="13.5"/>
    <row r="2637" s="135" customFormat="1" ht="13.5"/>
    <row r="2638" s="135" customFormat="1" ht="13.5"/>
    <row r="2639" s="135" customFormat="1" ht="13.5"/>
    <row r="2640" s="135" customFormat="1" ht="13.5"/>
    <row r="2641" s="135" customFormat="1" ht="13.5"/>
    <row r="2642" s="135" customFormat="1" ht="13.5"/>
    <row r="2643" s="135" customFormat="1" ht="13.5"/>
    <row r="2644" s="135" customFormat="1" ht="13.5"/>
    <row r="2645" s="135" customFormat="1" ht="13.5"/>
    <row r="2646" s="135" customFormat="1" ht="13.5"/>
    <row r="2647" s="135" customFormat="1" ht="13.5"/>
    <row r="2648" s="135" customFormat="1" ht="13.5"/>
    <row r="2649" s="135" customFormat="1" ht="13.5"/>
    <row r="2650" s="135" customFormat="1" ht="13.5"/>
    <row r="2651" s="135" customFormat="1" ht="13.5"/>
    <row r="2652" s="135" customFormat="1" ht="13.5"/>
    <row r="2653" s="135" customFormat="1" ht="13.5"/>
    <row r="2654" s="135" customFormat="1" ht="13.5"/>
    <row r="2655" s="135" customFormat="1" ht="13.5"/>
    <row r="2656" s="135" customFormat="1" ht="13.5"/>
    <row r="2657" s="135" customFormat="1" ht="13.5"/>
    <row r="2658" s="135" customFormat="1" ht="13.5"/>
    <row r="2659" s="135" customFormat="1" ht="13.5"/>
    <row r="2660" s="135" customFormat="1" ht="13.5"/>
    <row r="2661" s="135" customFormat="1" ht="13.5"/>
    <row r="2662" s="135" customFormat="1" ht="13.5"/>
    <row r="2663" s="135" customFormat="1" ht="13.5"/>
    <row r="2664" s="135" customFormat="1" ht="13.5"/>
    <row r="2665" s="135" customFormat="1" ht="13.5"/>
    <row r="2666" s="135" customFormat="1" ht="13.5"/>
    <row r="2667" s="135" customFormat="1" ht="13.5"/>
    <row r="2668" s="135" customFormat="1" ht="13.5"/>
    <row r="2669" s="135" customFormat="1" ht="13.5"/>
    <row r="2670" s="135" customFormat="1" ht="13.5"/>
    <row r="2671" s="135" customFormat="1" ht="13.5"/>
    <row r="2672" s="135" customFormat="1" ht="13.5"/>
    <row r="2673" s="135" customFormat="1" ht="13.5"/>
    <row r="2674" s="135" customFormat="1" ht="13.5"/>
    <row r="2675" s="135" customFormat="1" ht="13.5"/>
    <row r="2676" s="135" customFormat="1" ht="13.5"/>
    <row r="2677" s="135" customFormat="1" ht="13.5"/>
    <row r="2678" s="135" customFormat="1" ht="13.5"/>
    <row r="2679" s="135" customFormat="1" ht="13.5"/>
    <row r="2680" s="135" customFormat="1" ht="13.5"/>
    <row r="2681" s="135" customFormat="1" ht="13.5"/>
    <row r="2682" s="135" customFormat="1" ht="13.5"/>
    <row r="2683" s="135" customFormat="1" ht="13.5"/>
    <row r="2684" s="135" customFormat="1" ht="13.5"/>
    <row r="2685" s="135" customFormat="1" ht="13.5"/>
    <row r="2686" s="135" customFormat="1" ht="13.5"/>
    <row r="2687" s="135" customFormat="1" ht="13.5"/>
    <row r="2688" s="135" customFormat="1" ht="13.5"/>
    <row r="2689" s="135" customFormat="1" ht="13.5"/>
    <row r="2690" s="135" customFormat="1" ht="13.5"/>
    <row r="2691" s="135" customFormat="1" ht="13.5"/>
    <row r="2692" s="135" customFormat="1" ht="13.5"/>
    <row r="2693" s="135" customFormat="1" ht="13.5"/>
    <row r="2694" s="135" customFormat="1" ht="13.5"/>
    <row r="2695" s="135" customFormat="1" ht="13.5"/>
    <row r="2696" s="135" customFormat="1" ht="13.5"/>
    <row r="2697" s="135" customFormat="1" ht="13.5"/>
    <row r="2698" s="135" customFormat="1" ht="13.5"/>
    <row r="2699" s="135" customFormat="1" ht="13.5"/>
    <row r="2700" s="135" customFormat="1" ht="13.5"/>
    <row r="2701" s="135" customFormat="1" ht="13.5"/>
    <row r="2702" s="135" customFormat="1" ht="13.5"/>
    <row r="2703" s="135" customFormat="1" ht="13.5"/>
    <row r="2704" s="135" customFormat="1" ht="13.5"/>
    <row r="2705" s="135" customFormat="1" ht="13.5"/>
    <row r="2706" s="135" customFormat="1" ht="13.5"/>
    <row r="2707" s="135" customFormat="1" ht="13.5"/>
    <row r="2708" s="135" customFormat="1" ht="13.5"/>
    <row r="2709" s="135" customFormat="1" ht="13.5"/>
    <row r="2710" s="135" customFormat="1" ht="13.5"/>
    <row r="2711" s="135" customFormat="1" ht="13.5"/>
    <row r="2712" s="135" customFormat="1" ht="13.5"/>
    <row r="2713" s="135" customFormat="1" ht="13.5"/>
    <row r="2714" s="135" customFormat="1" ht="13.5"/>
    <row r="2715" s="135" customFormat="1" ht="13.5"/>
    <row r="2716" s="135" customFormat="1" ht="13.5"/>
    <row r="2717" s="135" customFormat="1" ht="13.5"/>
    <row r="2718" s="135" customFormat="1" ht="13.5"/>
    <row r="2719" s="135" customFormat="1" ht="13.5"/>
    <row r="2720" s="135" customFormat="1" ht="13.5"/>
    <row r="2721" s="135" customFormat="1" ht="13.5"/>
    <row r="2722" s="135" customFormat="1" ht="13.5"/>
    <row r="2723" s="135" customFormat="1" ht="13.5"/>
    <row r="2724" s="135" customFormat="1" ht="13.5"/>
    <row r="2725" s="135" customFormat="1" ht="13.5"/>
    <row r="2726" s="135" customFormat="1" ht="13.5"/>
    <row r="2727" s="135" customFormat="1" ht="13.5"/>
    <row r="2728" s="135" customFormat="1" ht="13.5"/>
    <row r="2729" s="135" customFormat="1" ht="13.5"/>
    <row r="2730" s="135" customFormat="1" ht="13.5"/>
    <row r="2731" s="135" customFormat="1" ht="13.5"/>
    <row r="2732" s="135" customFormat="1" ht="13.5"/>
    <row r="2733" s="135" customFormat="1" ht="13.5"/>
    <row r="2734" s="135" customFormat="1" ht="13.5"/>
    <row r="2735" s="135" customFormat="1" ht="13.5"/>
    <row r="2736" s="135" customFormat="1" ht="13.5"/>
    <row r="2737" s="135" customFormat="1" ht="13.5"/>
    <row r="2738" s="135" customFormat="1" ht="13.5"/>
    <row r="2739" s="135" customFormat="1" ht="13.5"/>
    <row r="2740" s="135" customFormat="1" ht="13.5"/>
    <row r="2741" s="135" customFormat="1" ht="13.5"/>
    <row r="2742" s="135" customFormat="1" ht="13.5"/>
    <row r="2743" s="135" customFormat="1" ht="13.5"/>
    <row r="2744" s="135" customFormat="1" ht="13.5"/>
    <row r="2745" s="135" customFormat="1" ht="13.5"/>
    <row r="2746" s="135" customFormat="1" ht="13.5"/>
    <row r="2747" s="135" customFormat="1" ht="13.5"/>
    <row r="2748" s="135" customFormat="1" ht="13.5"/>
    <row r="2749" s="135" customFormat="1" ht="13.5"/>
    <row r="2750" s="135" customFormat="1" ht="13.5"/>
    <row r="2751" s="135" customFormat="1" ht="13.5"/>
    <row r="2752" s="135" customFormat="1" ht="13.5"/>
    <row r="2753" s="135" customFormat="1" ht="13.5"/>
    <row r="2754" s="135" customFormat="1" ht="13.5"/>
    <row r="2755" s="135" customFormat="1" ht="13.5"/>
    <row r="2756" s="135" customFormat="1" ht="13.5"/>
    <row r="2757" s="135" customFormat="1" ht="13.5"/>
    <row r="2758" s="135" customFormat="1" ht="13.5"/>
    <row r="2759" s="135" customFormat="1" ht="13.5"/>
    <row r="2760" s="135" customFormat="1" ht="13.5"/>
    <row r="2761" s="135" customFormat="1" ht="13.5"/>
    <row r="2762" s="135" customFormat="1" ht="13.5"/>
    <row r="2763" s="135" customFormat="1" ht="13.5"/>
    <row r="2764" s="135" customFormat="1" ht="13.5"/>
    <row r="2765" s="135" customFormat="1" ht="13.5"/>
    <row r="2766" s="135" customFormat="1" ht="13.5"/>
    <row r="2767" s="135" customFormat="1" ht="13.5"/>
    <row r="2768" s="135" customFormat="1" ht="13.5"/>
    <row r="2769" s="135" customFormat="1" ht="13.5"/>
    <row r="2770" s="135" customFormat="1" ht="13.5"/>
    <row r="2771" s="135" customFormat="1" ht="13.5"/>
    <row r="2772" s="135" customFormat="1" ht="13.5"/>
    <row r="2773" s="135" customFormat="1" ht="13.5"/>
    <row r="2774" s="135" customFormat="1" ht="13.5"/>
    <row r="2775" s="135" customFormat="1" ht="13.5"/>
    <row r="2776" s="135" customFormat="1" ht="13.5"/>
    <row r="2777" s="135" customFormat="1" ht="13.5"/>
    <row r="2778" s="135" customFormat="1" ht="13.5"/>
    <row r="2779" s="135" customFormat="1" ht="13.5"/>
    <row r="2780" s="135" customFormat="1" ht="13.5"/>
    <row r="2781" s="135" customFormat="1" ht="13.5"/>
    <row r="2782" s="135" customFormat="1" ht="13.5"/>
    <row r="2783" s="135" customFormat="1" ht="13.5"/>
    <row r="2784" s="135" customFormat="1" ht="13.5"/>
    <row r="2785" s="135" customFormat="1" ht="13.5"/>
    <row r="2786" s="135" customFormat="1" ht="13.5"/>
    <row r="2787" s="135" customFormat="1" ht="13.5"/>
    <row r="2788" s="135" customFormat="1" ht="13.5"/>
    <row r="2789" s="135" customFormat="1" ht="13.5"/>
    <row r="2790" s="135" customFormat="1" ht="13.5"/>
    <row r="2791" s="135" customFormat="1" ht="13.5"/>
    <row r="2792" s="135" customFormat="1" ht="13.5"/>
    <row r="2793" s="135" customFormat="1" ht="13.5"/>
    <row r="2794" s="135" customFormat="1" ht="13.5"/>
    <row r="2795" s="135" customFormat="1" ht="13.5"/>
    <row r="2796" s="135" customFormat="1" ht="13.5"/>
    <row r="2797" s="135" customFormat="1" ht="13.5"/>
    <row r="2798" s="135" customFormat="1" ht="13.5"/>
    <row r="2799" s="135" customFormat="1" ht="13.5"/>
    <row r="2800" s="135" customFormat="1" ht="13.5"/>
    <row r="2801" s="135" customFormat="1" ht="13.5"/>
    <row r="2802" s="135" customFormat="1" ht="13.5"/>
    <row r="2803" s="135" customFormat="1" ht="13.5"/>
    <row r="2804" s="135" customFormat="1" ht="13.5"/>
    <row r="2805" s="135" customFormat="1" ht="13.5"/>
    <row r="2806" s="135" customFormat="1" ht="13.5"/>
    <row r="2807" s="135" customFormat="1" ht="13.5"/>
    <row r="2808" s="135" customFormat="1" ht="13.5"/>
    <row r="2809" s="135" customFormat="1" ht="13.5"/>
    <row r="2810" s="135" customFormat="1" ht="13.5"/>
    <row r="2811" s="135" customFormat="1" ht="13.5"/>
    <row r="2812" s="135" customFormat="1" ht="13.5"/>
    <row r="2813" s="135" customFormat="1" ht="13.5"/>
    <row r="2814" s="135" customFormat="1" ht="13.5"/>
    <row r="2815" s="135" customFormat="1" ht="13.5"/>
    <row r="2816" s="135" customFormat="1" ht="13.5"/>
    <row r="2817" s="135" customFormat="1" ht="13.5"/>
    <row r="2818" s="135" customFormat="1" ht="13.5"/>
    <row r="2819" s="135" customFormat="1" ht="13.5"/>
    <row r="2820" s="135" customFormat="1" ht="13.5"/>
    <row r="2821" s="135" customFormat="1" ht="13.5"/>
    <row r="2822" s="135" customFormat="1" ht="13.5"/>
    <row r="2823" s="135" customFormat="1" ht="13.5"/>
    <row r="2824" s="135" customFormat="1" ht="13.5"/>
    <row r="2825" s="135" customFormat="1" ht="13.5"/>
    <row r="2826" s="135" customFormat="1" ht="13.5"/>
    <row r="2827" s="135" customFormat="1" ht="13.5"/>
    <row r="2828" s="135" customFormat="1" ht="13.5"/>
    <row r="2829" s="135" customFormat="1" ht="13.5"/>
    <row r="2830" s="135" customFormat="1" ht="13.5"/>
    <row r="2831" s="135" customFormat="1" ht="13.5"/>
    <row r="2832" s="135" customFormat="1" ht="13.5"/>
    <row r="2833" s="135" customFormat="1" ht="13.5"/>
    <row r="2834" s="135" customFormat="1" ht="13.5"/>
    <row r="2835" s="135" customFormat="1" ht="13.5"/>
    <row r="2836" s="135" customFormat="1" ht="13.5"/>
    <row r="2837" s="135" customFormat="1" ht="13.5"/>
    <row r="2838" s="135" customFormat="1" ht="13.5"/>
    <row r="2839" s="135" customFormat="1" ht="13.5"/>
    <row r="2840" s="135" customFormat="1" ht="13.5"/>
    <row r="2841" s="135" customFormat="1" ht="13.5"/>
    <row r="2842" s="135" customFormat="1" ht="13.5"/>
    <row r="2843" s="135" customFormat="1" ht="13.5"/>
    <row r="2844" s="135" customFormat="1" ht="13.5"/>
    <row r="2845" s="135" customFormat="1" ht="13.5"/>
    <row r="2846" s="135" customFormat="1" ht="13.5"/>
    <row r="2847" s="135" customFormat="1" ht="13.5"/>
    <row r="2848" s="135" customFormat="1" ht="13.5"/>
    <row r="2849" s="135" customFormat="1" ht="13.5"/>
    <row r="2850" s="135" customFormat="1" ht="13.5"/>
    <row r="2851" s="135" customFormat="1" ht="13.5"/>
    <row r="2852" s="135" customFormat="1" ht="13.5"/>
    <row r="2853" s="135" customFormat="1" ht="13.5"/>
    <row r="2854" s="135" customFormat="1" ht="13.5"/>
    <row r="2855" s="135" customFormat="1" ht="13.5"/>
    <row r="2856" s="135" customFormat="1" ht="13.5"/>
    <row r="2857" s="135" customFormat="1" ht="13.5"/>
    <row r="2858" s="135" customFormat="1" ht="13.5"/>
    <row r="2859" s="135" customFormat="1" ht="13.5"/>
    <row r="2860" s="135" customFormat="1" ht="13.5"/>
    <row r="2861" s="135" customFormat="1" ht="13.5"/>
    <row r="2862" s="135" customFormat="1" ht="13.5"/>
    <row r="2863" s="135" customFormat="1" ht="13.5"/>
    <row r="2864" s="135" customFormat="1" ht="13.5"/>
    <row r="2865" s="135" customFormat="1" ht="13.5"/>
    <row r="2866" s="135" customFormat="1" ht="13.5"/>
    <row r="2867" s="135" customFormat="1" ht="13.5"/>
    <row r="2868" s="135" customFormat="1" ht="13.5"/>
    <row r="2869" s="135" customFormat="1" ht="13.5"/>
    <row r="2870" s="135" customFormat="1" ht="13.5"/>
    <row r="2871" s="135" customFormat="1" ht="13.5"/>
    <row r="2872" s="135" customFormat="1" ht="13.5"/>
    <row r="2873" s="135" customFormat="1" ht="13.5"/>
    <row r="2874" s="135" customFormat="1" ht="13.5"/>
    <row r="2875" s="135" customFormat="1" ht="13.5"/>
    <row r="2876" s="135" customFormat="1" ht="13.5"/>
    <row r="2877" s="135" customFormat="1" ht="13.5"/>
    <row r="2878" s="135" customFormat="1" ht="13.5"/>
    <row r="2879" s="135" customFormat="1" ht="13.5"/>
    <row r="2880" s="135" customFormat="1" ht="13.5"/>
    <row r="2881" s="135" customFormat="1" ht="13.5"/>
    <row r="2882" s="135" customFormat="1" ht="13.5"/>
    <row r="2883" s="135" customFormat="1" ht="13.5"/>
    <row r="2884" s="135" customFormat="1" ht="13.5"/>
    <row r="2885" s="135" customFormat="1" ht="13.5"/>
    <row r="2886" s="135" customFormat="1" ht="13.5"/>
    <row r="2887" s="135" customFormat="1" ht="13.5"/>
    <row r="2888" s="135" customFormat="1" ht="13.5"/>
    <row r="2889" s="135" customFormat="1" ht="13.5"/>
    <row r="2890" s="135" customFormat="1" ht="13.5"/>
    <row r="2891" s="135" customFormat="1" ht="13.5"/>
    <row r="2892" s="135" customFormat="1" ht="13.5"/>
    <row r="2893" s="135" customFormat="1" ht="13.5"/>
    <row r="2894" s="135" customFormat="1" ht="13.5"/>
    <row r="2895" s="135" customFormat="1" ht="13.5"/>
    <row r="2896" s="135" customFormat="1" ht="13.5"/>
    <row r="2897" s="135" customFormat="1" ht="13.5"/>
    <row r="2898" s="135" customFormat="1" ht="13.5"/>
    <row r="2899" s="135" customFormat="1" ht="13.5"/>
    <row r="2900" s="135" customFormat="1" ht="13.5"/>
    <row r="2901" s="135" customFormat="1" ht="13.5"/>
    <row r="2902" s="135" customFormat="1" ht="13.5"/>
    <row r="2903" s="135" customFormat="1" ht="13.5"/>
    <row r="2904" s="135" customFormat="1" ht="13.5"/>
    <row r="2905" s="135" customFormat="1" ht="13.5"/>
    <row r="2906" s="135" customFormat="1" ht="13.5"/>
    <row r="2907" s="135" customFormat="1" ht="13.5"/>
    <row r="2908" s="135" customFormat="1" ht="13.5"/>
    <row r="2909" s="135" customFormat="1" ht="13.5"/>
    <row r="2910" s="135" customFormat="1" ht="13.5"/>
    <row r="2911" s="135" customFormat="1" ht="13.5"/>
    <row r="2912" s="135" customFormat="1" ht="13.5"/>
    <row r="2913" s="135" customFormat="1" ht="13.5"/>
    <row r="2914" s="135" customFormat="1" ht="13.5"/>
    <row r="2915" s="135" customFormat="1" ht="13.5"/>
    <row r="2916" s="135" customFormat="1" ht="13.5"/>
    <row r="2917" s="135" customFormat="1" ht="13.5"/>
    <row r="2918" s="135" customFormat="1" ht="13.5"/>
    <row r="2919" s="135" customFormat="1" ht="13.5"/>
    <row r="2920" s="135" customFormat="1" ht="13.5"/>
    <row r="2921" s="135" customFormat="1" ht="13.5"/>
    <row r="2922" s="135" customFormat="1" ht="13.5"/>
    <row r="2923" s="135" customFormat="1" ht="13.5"/>
    <row r="2924" s="135" customFormat="1" ht="13.5"/>
    <row r="2925" s="135" customFormat="1" ht="13.5"/>
    <row r="2926" s="135" customFormat="1" ht="13.5"/>
    <row r="2927" s="135" customFormat="1" ht="13.5"/>
    <row r="2928" s="135" customFormat="1" ht="13.5"/>
    <row r="2929" s="135" customFormat="1" ht="13.5"/>
    <row r="2930" s="135" customFormat="1" ht="13.5"/>
    <row r="2931" s="135" customFormat="1" ht="13.5"/>
    <row r="2932" s="135" customFormat="1" ht="13.5"/>
    <row r="2933" s="135" customFormat="1" ht="13.5"/>
    <row r="2934" s="135" customFormat="1" ht="13.5"/>
    <row r="2935" s="135" customFormat="1" ht="13.5"/>
    <row r="2936" s="135" customFormat="1" ht="13.5"/>
    <row r="2937" s="135" customFormat="1" ht="13.5"/>
    <row r="2938" s="135" customFormat="1" ht="13.5"/>
    <row r="2939" s="135" customFormat="1" ht="13.5"/>
    <row r="2940" s="135" customFormat="1" ht="13.5"/>
    <row r="2941" s="135" customFormat="1" ht="13.5"/>
    <row r="2942" s="135" customFormat="1" ht="13.5"/>
    <row r="2943" s="135" customFormat="1" ht="13.5"/>
    <row r="2944" s="135" customFormat="1" ht="13.5"/>
    <row r="2945" s="135" customFormat="1" ht="13.5"/>
    <row r="2946" s="135" customFormat="1" ht="13.5"/>
    <row r="2947" s="135" customFormat="1" ht="13.5"/>
    <row r="2948" s="135" customFormat="1" ht="13.5"/>
    <row r="2949" s="135" customFormat="1" ht="13.5"/>
    <row r="2950" s="135" customFormat="1" ht="13.5"/>
    <row r="2951" s="135" customFormat="1" ht="13.5"/>
    <row r="2952" s="135" customFormat="1" ht="13.5"/>
    <row r="2953" s="135" customFormat="1" ht="13.5"/>
    <row r="2954" s="135" customFormat="1" ht="13.5"/>
    <row r="2955" s="135" customFormat="1" ht="13.5"/>
    <row r="2956" s="135" customFormat="1" ht="13.5"/>
    <row r="2957" s="135" customFormat="1" ht="13.5"/>
    <row r="2958" s="135" customFormat="1" ht="13.5"/>
    <row r="2959" s="135" customFormat="1" ht="13.5"/>
    <row r="2960" s="135" customFormat="1" ht="13.5"/>
    <row r="2961" s="135" customFormat="1" ht="13.5"/>
    <row r="2962" s="135" customFormat="1" ht="13.5"/>
    <row r="2963" s="135" customFormat="1" ht="13.5"/>
    <row r="2964" s="135" customFormat="1" ht="13.5"/>
    <row r="2965" s="135" customFormat="1" ht="13.5"/>
    <row r="2966" s="135" customFormat="1" ht="13.5"/>
    <row r="2967" s="135" customFormat="1" ht="13.5"/>
    <row r="2968" s="135" customFormat="1" ht="13.5"/>
    <row r="2969" s="135" customFormat="1" ht="13.5"/>
    <row r="2970" s="135" customFormat="1" ht="13.5"/>
    <row r="2971" s="135" customFormat="1" ht="13.5"/>
    <row r="2972" s="135" customFormat="1" ht="13.5"/>
    <row r="2973" s="135" customFormat="1" ht="13.5"/>
    <row r="2974" s="135" customFormat="1" ht="13.5"/>
    <row r="2975" s="135" customFormat="1" ht="13.5"/>
    <row r="2976" s="135" customFormat="1" ht="13.5"/>
    <row r="2977" s="135" customFormat="1" ht="13.5"/>
    <row r="2978" s="135" customFormat="1" ht="13.5"/>
    <row r="2979" s="135" customFormat="1" ht="13.5"/>
    <row r="2980" s="135" customFormat="1" ht="13.5"/>
    <row r="2981" s="135" customFormat="1" ht="13.5"/>
    <row r="2982" s="135" customFormat="1" ht="13.5"/>
    <row r="2983" s="135" customFormat="1" ht="13.5"/>
    <row r="2984" s="135" customFormat="1" ht="13.5"/>
    <row r="2985" s="135" customFormat="1" ht="13.5"/>
    <row r="2986" s="135" customFormat="1" ht="13.5"/>
    <row r="2987" s="135" customFormat="1" ht="13.5"/>
    <row r="2988" s="135" customFormat="1" ht="13.5"/>
    <row r="2989" s="135" customFormat="1" ht="13.5"/>
    <row r="2990" s="135" customFormat="1" ht="13.5"/>
    <row r="2991" s="135" customFormat="1" ht="13.5"/>
    <row r="2992" s="135" customFormat="1" ht="13.5"/>
    <row r="2993" s="135" customFormat="1" ht="13.5"/>
    <row r="2994" s="135" customFormat="1" ht="13.5"/>
    <row r="2995" s="135" customFormat="1" ht="13.5"/>
    <row r="2996" s="135" customFormat="1" ht="13.5"/>
    <row r="2997" s="135" customFormat="1" ht="13.5"/>
    <row r="2998" s="135" customFormat="1" ht="13.5"/>
    <row r="2999" s="135" customFormat="1" ht="13.5"/>
    <row r="3000" s="135" customFormat="1" ht="13.5"/>
    <row r="3001" s="135" customFormat="1" ht="13.5"/>
    <row r="3002" s="135" customFormat="1" ht="13.5"/>
    <row r="3003" s="135" customFormat="1" ht="13.5"/>
    <row r="3004" s="135" customFormat="1" ht="13.5"/>
    <row r="3005" s="135" customFormat="1" ht="13.5"/>
    <row r="3006" s="135" customFormat="1" ht="13.5"/>
    <row r="3007" s="135" customFormat="1" ht="13.5"/>
    <row r="3008" s="135" customFormat="1" ht="13.5"/>
    <row r="3009" s="135" customFormat="1" ht="13.5"/>
    <row r="3010" s="135" customFormat="1" ht="13.5"/>
    <row r="3011" s="135" customFormat="1" ht="13.5"/>
    <row r="3012" s="135" customFormat="1" ht="13.5"/>
    <row r="3013" s="135" customFormat="1" ht="13.5"/>
    <row r="3014" s="135" customFormat="1" ht="13.5"/>
    <row r="3015" s="135" customFormat="1" ht="13.5"/>
    <row r="3016" s="135" customFormat="1" ht="13.5"/>
    <row r="3017" s="135" customFormat="1" ht="13.5"/>
    <row r="3018" s="135" customFormat="1" ht="13.5"/>
    <row r="3019" s="135" customFormat="1" ht="13.5"/>
    <row r="3020" s="135" customFormat="1" ht="13.5"/>
    <row r="3021" s="135" customFormat="1" ht="13.5"/>
    <row r="3022" s="135" customFormat="1" ht="13.5"/>
    <row r="3023" s="135" customFormat="1" ht="13.5"/>
    <row r="3024" s="135" customFormat="1" ht="13.5"/>
    <row r="3025" s="135" customFormat="1" ht="13.5"/>
    <row r="3026" s="135" customFormat="1" ht="13.5"/>
    <row r="3027" s="135" customFormat="1" ht="13.5"/>
    <row r="3028" s="135" customFormat="1" ht="13.5"/>
    <row r="3029" s="135" customFormat="1" ht="13.5"/>
    <row r="3030" s="135" customFormat="1" ht="13.5"/>
    <row r="3031" s="135" customFormat="1" ht="13.5"/>
    <row r="3032" s="135" customFormat="1" ht="13.5"/>
    <row r="3033" s="135" customFormat="1" ht="13.5"/>
    <row r="3034" s="135" customFormat="1" ht="13.5"/>
    <row r="3035" s="135" customFormat="1" ht="13.5"/>
    <row r="3036" s="135" customFormat="1" ht="13.5"/>
    <row r="3037" s="135" customFormat="1" ht="13.5"/>
    <row r="3038" s="135" customFormat="1" ht="13.5"/>
    <row r="3039" s="135" customFormat="1" ht="13.5"/>
    <row r="3040" s="135" customFormat="1" ht="13.5"/>
    <row r="3041" s="135" customFormat="1" ht="13.5"/>
    <row r="3042" s="135" customFormat="1" ht="13.5"/>
    <row r="3043" s="135" customFormat="1" ht="13.5"/>
    <row r="3044" s="135" customFormat="1" ht="13.5"/>
    <row r="3045" s="135" customFormat="1" ht="13.5"/>
    <row r="3046" s="135" customFormat="1" ht="13.5"/>
    <row r="3047" s="135" customFormat="1" ht="13.5"/>
    <row r="3048" s="135" customFormat="1" ht="13.5"/>
    <row r="3049" s="135" customFormat="1" ht="13.5"/>
    <row r="3050" s="135" customFormat="1" ht="13.5"/>
    <row r="3051" s="135" customFormat="1" ht="13.5"/>
    <row r="3052" s="135" customFormat="1" ht="13.5"/>
    <row r="3053" s="135" customFormat="1" ht="13.5"/>
    <row r="3054" s="135" customFormat="1" ht="13.5"/>
    <row r="3055" s="135" customFormat="1" ht="13.5"/>
    <row r="3056" s="135" customFormat="1" ht="13.5"/>
    <row r="3057" s="135" customFormat="1" ht="13.5"/>
    <row r="3058" s="135" customFormat="1" ht="13.5"/>
    <row r="3059" s="135" customFormat="1" ht="13.5"/>
    <row r="3060" s="135" customFormat="1" ht="13.5"/>
    <row r="3061" s="135" customFormat="1" ht="13.5"/>
    <row r="3062" s="135" customFormat="1" ht="13.5"/>
    <row r="3063" s="135" customFormat="1" ht="13.5"/>
    <row r="3064" s="135" customFormat="1" ht="13.5"/>
    <row r="3065" s="135" customFormat="1" ht="13.5"/>
    <row r="3066" s="135" customFormat="1" ht="13.5"/>
    <row r="3067" s="135" customFormat="1" ht="13.5"/>
    <row r="3068" s="135" customFormat="1" ht="13.5"/>
    <row r="3069" s="135" customFormat="1" ht="13.5"/>
    <row r="3070" s="135" customFormat="1" ht="13.5"/>
    <row r="3071" s="135" customFormat="1" ht="13.5"/>
    <row r="3072" s="135" customFormat="1" ht="13.5"/>
    <row r="3073" s="135" customFormat="1" ht="13.5"/>
    <row r="3074" s="135" customFormat="1" ht="13.5"/>
    <row r="3075" s="135" customFormat="1" ht="13.5"/>
    <row r="3076" s="135" customFormat="1" ht="13.5"/>
    <row r="3077" s="135" customFormat="1" ht="13.5"/>
    <row r="3078" s="135" customFormat="1" ht="13.5"/>
    <row r="3079" s="135" customFormat="1" ht="13.5"/>
    <row r="3080" s="135" customFormat="1" ht="13.5"/>
    <row r="3081" s="135" customFormat="1" ht="13.5"/>
    <row r="3082" s="135" customFormat="1" ht="13.5"/>
    <row r="3083" s="135" customFormat="1" ht="13.5"/>
    <row r="3084" s="135" customFormat="1" ht="13.5"/>
    <row r="3085" s="135" customFormat="1" ht="13.5"/>
    <row r="3086" s="135" customFormat="1" ht="13.5"/>
    <row r="3087" s="135" customFormat="1" ht="13.5"/>
    <row r="3088" s="135" customFormat="1" ht="13.5"/>
    <row r="3089" s="135" customFormat="1" ht="13.5"/>
    <row r="3090" s="135" customFormat="1" ht="13.5"/>
    <row r="3091" s="135" customFormat="1" ht="13.5"/>
    <row r="3092" s="135" customFormat="1" ht="13.5"/>
    <row r="3093" s="135" customFormat="1" ht="13.5"/>
    <row r="3094" s="135" customFormat="1" ht="13.5"/>
    <row r="3095" s="135" customFormat="1" ht="13.5"/>
    <row r="3096" s="135" customFormat="1" ht="13.5"/>
    <row r="3097" s="135" customFormat="1" ht="13.5"/>
    <row r="3098" s="135" customFormat="1" ht="13.5"/>
    <row r="3099" s="135" customFormat="1" ht="13.5"/>
    <row r="3100" s="135" customFormat="1" ht="13.5"/>
    <row r="3101" s="135" customFormat="1" ht="13.5"/>
    <row r="3102" s="135" customFormat="1" ht="13.5"/>
    <row r="3103" s="135" customFormat="1" ht="13.5"/>
    <row r="3104" s="135" customFormat="1" ht="13.5"/>
    <row r="3105" s="135" customFormat="1" ht="13.5"/>
    <row r="3106" s="135" customFormat="1" ht="13.5"/>
    <row r="3107" s="135" customFormat="1" ht="13.5"/>
    <row r="3108" s="135" customFormat="1" ht="13.5"/>
    <row r="3109" s="135" customFormat="1" ht="13.5"/>
    <row r="3110" s="135" customFormat="1" ht="13.5"/>
    <row r="3111" s="135" customFormat="1" ht="13.5"/>
    <row r="3112" s="135" customFormat="1" ht="13.5"/>
    <row r="3113" s="135" customFormat="1" ht="13.5"/>
    <row r="3114" s="135" customFormat="1" ht="13.5"/>
    <row r="3115" s="135" customFormat="1" ht="13.5"/>
    <row r="3116" s="135" customFormat="1" ht="13.5"/>
    <row r="3117" s="135" customFormat="1" ht="13.5"/>
    <row r="3118" s="135" customFormat="1" ht="13.5"/>
    <row r="3119" s="135" customFormat="1" ht="13.5"/>
    <row r="3120" s="135" customFormat="1" ht="13.5"/>
    <row r="3121" s="135" customFormat="1" ht="13.5"/>
    <row r="3122" s="135" customFormat="1" ht="13.5"/>
    <row r="3123" s="135" customFormat="1" ht="13.5"/>
    <row r="3124" s="135" customFormat="1" ht="13.5"/>
    <row r="3125" s="135" customFormat="1" ht="13.5"/>
    <row r="3126" s="135" customFormat="1" ht="13.5"/>
    <row r="3127" s="135" customFormat="1" ht="13.5"/>
    <row r="3128" s="135" customFormat="1" ht="13.5"/>
    <row r="3129" s="135" customFormat="1" ht="13.5"/>
    <row r="3130" s="135" customFormat="1" ht="13.5"/>
    <row r="3131" s="135" customFormat="1" ht="13.5"/>
    <row r="3132" s="135" customFormat="1" ht="13.5"/>
    <row r="3133" s="135" customFormat="1" ht="13.5"/>
    <row r="3134" s="135" customFormat="1" ht="13.5"/>
    <row r="3135" s="135" customFormat="1" ht="13.5"/>
    <row r="3136" s="135" customFormat="1" ht="13.5"/>
    <row r="3137" s="135" customFormat="1" ht="13.5"/>
    <row r="3138" s="135" customFormat="1" ht="13.5"/>
    <row r="3139" s="135" customFormat="1" ht="13.5"/>
    <row r="3140" s="135" customFormat="1" ht="13.5"/>
    <row r="3141" s="135" customFormat="1" ht="13.5"/>
    <row r="3142" s="135" customFormat="1" ht="13.5"/>
    <row r="3143" s="135" customFormat="1" ht="13.5"/>
    <row r="3144" s="135" customFormat="1" ht="13.5"/>
    <row r="3145" s="135" customFormat="1" ht="13.5"/>
    <row r="3146" s="135" customFormat="1" ht="13.5"/>
    <row r="3147" s="135" customFormat="1" ht="13.5"/>
    <row r="3148" s="135" customFormat="1" ht="13.5"/>
    <row r="3149" s="135" customFormat="1" ht="13.5"/>
    <row r="3150" s="135" customFormat="1" ht="13.5"/>
    <row r="3151" s="135" customFormat="1" ht="13.5"/>
    <row r="3152" s="135" customFormat="1" ht="13.5"/>
    <row r="3153" s="135" customFormat="1" ht="13.5"/>
    <row r="3154" s="135" customFormat="1" ht="13.5"/>
    <row r="3155" s="135" customFormat="1" ht="13.5"/>
    <row r="3156" s="135" customFormat="1" ht="13.5"/>
    <row r="3157" s="135" customFormat="1" ht="13.5"/>
    <row r="3158" s="135" customFormat="1" ht="13.5"/>
    <row r="3159" s="135" customFormat="1" ht="13.5"/>
    <row r="3160" s="135" customFormat="1" ht="13.5"/>
    <row r="3161" s="135" customFormat="1" ht="13.5"/>
    <row r="3162" s="135" customFormat="1" ht="13.5"/>
    <row r="3163" s="135" customFormat="1" ht="13.5"/>
    <row r="3164" s="135" customFormat="1" ht="13.5"/>
    <row r="3165" s="135" customFormat="1" ht="13.5"/>
    <row r="3166" s="135" customFormat="1" ht="13.5"/>
    <row r="3167" s="135" customFormat="1" ht="13.5"/>
    <row r="3168" s="135" customFormat="1" ht="13.5"/>
    <row r="3169" s="135" customFormat="1" ht="13.5"/>
    <row r="3170" s="135" customFormat="1" ht="13.5"/>
    <row r="3171" s="135" customFormat="1" ht="13.5"/>
    <row r="3172" s="135" customFormat="1" ht="13.5"/>
    <row r="3173" s="135" customFormat="1" ht="13.5"/>
    <row r="3174" s="135" customFormat="1" ht="13.5"/>
    <row r="3175" s="135" customFormat="1" ht="13.5"/>
    <row r="3176" s="135" customFormat="1" ht="13.5"/>
    <row r="3177" s="135" customFormat="1" ht="13.5"/>
    <row r="3178" s="135" customFormat="1" ht="13.5"/>
    <row r="3179" s="135" customFormat="1" ht="13.5"/>
    <row r="3180" s="135" customFormat="1" ht="13.5"/>
    <row r="3181" s="135" customFormat="1" ht="13.5"/>
    <row r="3182" s="135" customFormat="1" ht="13.5"/>
    <row r="3183" s="135" customFormat="1" ht="13.5"/>
    <row r="3184" s="135" customFormat="1" ht="13.5"/>
    <row r="3185" s="135" customFormat="1" ht="13.5"/>
    <row r="3186" s="135" customFormat="1" ht="13.5"/>
    <row r="3187" s="135" customFormat="1" ht="13.5"/>
    <row r="3188" s="135" customFormat="1" ht="13.5"/>
    <row r="3189" s="135" customFormat="1" ht="13.5"/>
    <row r="3190" s="135" customFormat="1" ht="13.5"/>
    <row r="3191" s="135" customFormat="1" ht="13.5"/>
    <row r="3192" s="135" customFormat="1" ht="13.5"/>
    <row r="3193" s="135" customFormat="1" ht="13.5"/>
    <row r="3194" s="135" customFormat="1" ht="13.5"/>
    <row r="3195" s="135" customFormat="1" ht="13.5"/>
    <row r="3196" s="135" customFormat="1" ht="13.5"/>
    <row r="3197" s="135" customFormat="1" ht="13.5"/>
    <row r="3198" s="135" customFormat="1" ht="13.5"/>
    <row r="3199" s="135" customFormat="1" ht="13.5"/>
    <row r="3200" s="135" customFormat="1" ht="13.5"/>
    <row r="3201" s="135" customFormat="1" ht="13.5"/>
    <row r="3202" s="135" customFormat="1" ht="13.5"/>
    <row r="3203" s="135" customFormat="1" ht="13.5"/>
    <row r="3204" s="135" customFormat="1" ht="13.5"/>
    <row r="3205" s="135" customFormat="1" ht="13.5"/>
    <row r="3206" s="135" customFormat="1" ht="13.5"/>
    <row r="3207" s="135" customFormat="1" ht="13.5"/>
    <row r="3208" s="135" customFormat="1" ht="13.5"/>
    <row r="3209" s="135" customFormat="1" ht="13.5"/>
    <row r="3210" s="135" customFormat="1" ht="13.5"/>
    <row r="3211" s="135" customFormat="1" ht="13.5"/>
    <row r="3212" s="135" customFormat="1" ht="13.5"/>
    <row r="3213" s="135" customFormat="1" ht="13.5"/>
    <row r="3214" s="135" customFormat="1" ht="13.5"/>
    <row r="3215" s="135" customFormat="1" ht="13.5"/>
    <row r="3216" s="135" customFormat="1" ht="13.5"/>
    <row r="3217" s="135" customFormat="1" ht="13.5"/>
    <row r="3218" s="135" customFormat="1" ht="13.5"/>
    <row r="3219" s="135" customFormat="1" ht="13.5"/>
    <row r="3220" s="135" customFormat="1" ht="13.5"/>
    <row r="3221" s="135" customFormat="1" ht="13.5"/>
    <row r="3222" s="135" customFormat="1" ht="13.5"/>
    <row r="3223" s="135" customFormat="1" ht="13.5"/>
    <row r="3224" s="135" customFormat="1" ht="13.5"/>
    <row r="3225" s="135" customFormat="1" ht="13.5"/>
    <row r="3226" s="135" customFormat="1" ht="13.5"/>
    <row r="3227" s="135" customFormat="1" ht="13.5"/>
    <row r="3228" s="135" customFormat="1" ht="13.5"/>
    <row r="3229" s="135" customFormat="1" ht="13.5"/>
    <row r="3230" s="135" customFormat="1" ht="13.5"/>
    <row r="3231" s="135" customFormat="1" ht="13.5"/>
    <row r="3232" s="135" customFormat="1" ht="13.5"/>
    <row r="3233" s="135" customFormat="1" ht="13.5"/>
    <row r="3234" s="135" customFormat="1" ht="13.5"/>
    <row r="3235" s="135" customFormat="1" ht="13.5"/>
    <row r="3236" s="135" customFormat="1" ht="13.5"/>
    <row r="3237" s="135" customFormat="1" ht="13.5"/>
    <row r="3238" s="135" customFormat="1" ht="13.5"/>
    <row r="3239" s="135" customFormat="1" ht="13.5"/>
    <row r="3240" s="135" customFormat="1" ht="13.5"/>
    <row r="3241" s="135" customFormat="1" ht="13.5"/>
    <row r="3242" s="135" customFormat="1" ht="13.5"/>
    <row r="3243" s="135" customFormat="1" ht="13.5"/>
    <row r="3244" s="135" customFormat="1" ht="13.5"/>
    <row r="3245" s="135" customFormat="1" ht="13.5"/>
    <row r="3246" s="135" customFormat="1" ht="13.5"/>
    <row r="3247" s="135" customFormat="1" ht="13.5"/>
    <row r="3248" s="135" customFormat="1" ht="13.5"/>
    <row r="3249" s="135" customFormat="1" ht="13.5"/>
    <row r="3250" s="135" customFormat="1" ht="13.5"/>
    <row r="3251" s="135" customFormat="1" ht="13.5"/>
    <row r="3252" s="135" customFormat="1" ht="13.5"/>
    <row r="3253" s="135" customFormat="1" ht="13.5"/>
    <row r="3254" s="135" customFormat="1" ht="13.5"/>
    <row r="3255" s="135" customFormat="1" ht="13.5"/>
    <row r="3256" s="135" customFormat="1" ht="13.5"/>
    <row r="3257" s="135" customFormat="1" ht="13.5"/>
    <row r="3258" s="135" customFormat="1" ht="13.5"/>
    <row r="3259" s="135" customFormat="1" ht="13.5"/>
    <row r="3260" s="135" customFormat="1" ht="13.5"/>
    <row r="3261" s="135" customFormat="1" ht="13.5"/>
    <row r="3262" s="135" customFormat="1" ht="13.5"/>
    <row r="3263" s="135" customFormat="1" ht="13.5"/>
    <row r="3264" s="135" customFormat="1" ht="13.5"/>
    <row r="3265" s="135" customFormat="1" ht="13.5"/>
    <row r="3266" s="135" customFormat="1" ht="13.5"/>
    <row r="3267" s="135" customFormat="1" ht="13.5"/>
    <row r="3268" s="135" customFormat="1" ht="13.5"/>
    <row r="3269" s="135" customFormat="1" ht="13.5"/>
    <row r="3270" s="135" customFormat="1" ht="13.5"/>
    <row r="3271" s="135" customFormat="1" ht="13.5"/>
    <row r="3272" s="135" customFormat="1" ht="13.5"/>
    <row r="3273" s="135" customFormat="1" ht="13.5"/>
    <row r="3274" s="135" customFormat="1" ht="13.5"/>
    <row r="3275" s="135" customFormat="1" ht="13.5"/>
    <row r="3276" s="135" customFormat="1" ht="13.5"/>
    <row r="3277" s="135" customFormat="1" ht="13.5"/>
    <row r="3278" s="135" customFormat="1" ht="13.5"/>
    <row r="3279" s="135" customFormat="1" ht="13.5"/>
    <row r="3280" s="135" customFormat="1" ht="13.5"/>
    <row r="3281" s="135" customFormat="1" ht="13.5"/>
    <row r="3282" s="135" customFormat="1" ht="13.5"/>
    <row r="3283" s="135" customFormat="1" ht="13.5"/>
    <row r="3284" s="135" customFormat="1" ht="13.5"/>
    <row r="3285" s="135" customFormat="1" ht="13.5"/>
    <row r="3286" s="135" customFormat="1" ht="13.5"/>
    <row r="3287" s="135" customFormat="1" ht="13.5"/>
    <row r="3288" s="135" customFormat="1" ht="13.5"/>
    <row r="3289" s="135" customFormat="1" ht="13.5"/>
    <row r="3290" s="135" customFormat="1" ht="13.5"/>
    <row r="3291" s="135" customFormat="1" ht="13.5"/>
    <row r="3292" s="135" customFormat="1" ht="13.5"/>
    <row r="3293" s="135" customFormat="1" ht="13.5"/>
    <row r="3294" s="135" customFormat="1" ht="13.5"/>
    <row r="3295" s="135" customFormat="1" ht="13.5"/>
    <row r="3296" s="135" customFormat="1" ht="13.5"/>
    <row r="3297" s="135" customFormat="1" ht="13.5"/>
    <row r="3298" s="135" customFormat="1" ht="13.5"/>
    <row r="3299" s="135" customFormat="1" ht="13.5"/>
    <row r="3300" s="135" customFormat="1" ht="13.5"/>
    <row r="3301" s="135" customFormat="1" ht="13.5"/>
    <row r="3302" s="135" customFormat="1" ht="13.5"/>
    <row r="3303" s="135" customFormat="1" ht="13.5"/>
    <row r="3304" s="135" customFormat="1" ht="13.5"/>
    <row r="3305" s="135" customFormat="1" ht="13.5"/>
    <row r="3306" s="135" customFormat="1" ht="13.5"/>
    <row r="3307" s="135" customFormat="1" ht="13.5"/>
    <row r="3308" s="135" customFormat="1" ht="13.5"/>
    <row r="3309" s="135" customFormat="1" ht="13.5"/>
    <row r="3310" s="135" customFormat="1" ht="13.5"/>
    <row r="3311" s="135" customFormat="1" ht="13.5"/>
    <row r="3312" s="135" customFormat="1" ht="13.5"/>
    <row r="3313" s="135" customFormat="1" ht="13.5"/>
    <row r="3314" s="135" customFormat="1" ht="13.5"/>
    <row r="3315" s="135" customFormat="1" ht="13.5"/>
    <row r="3316" s="135" customFormat="1" ht="13.5"/>
    <row r="3317" s="135" customFormat="1" ht="13.5"/>
    <row r="3318" s="135" customFormat="1" ht="13.5"/>
    <row r="3319" s="135" customFormat="1" ht="13.5"/>
    <row r="3320" s="135" customFormat="1" ht="13.5"/>
    <row r="3321" s="135" customFormat="1" ht="13.5"/>
    <row r="3322" s="135" customFormat="1" ht="13.5"/>
    <row r="3323" s="135" customFormat="1" ht="13.5"/>
    <row r="3324" s="135" customFormat="1" ht="13.5"/>
    <row r="3325" s="135" customFormat="1" ht="13.5"/>
    <row r="3326" s="135" customFormat="1" ht="13.5"/>
    <row r="3327" s="135" customFormat="1" ht="13.5"/>
    <row r="3328" s="135" customFormat="1" ht="13.5"/>
    <row r="3329" s="135" customFormat="1" ht="13.5"/>
    <row r="3330" s="135" customFormat="1" ht="13.5"/>
    <row r="3331" s="135" customFormat="1" ht="13.5"/>
    <row r="3332" s="135" customFormat="1" ht="13.5"/>
    <row r="3333" s="135" customFormat="1" ht="13.5"/>
    <row r="3334" s="135" customFormat="1" ht="13.5"/>
    <row r="3335" s="135" customFormat="1" ht="13.5"/>
    <row r="3336" s="135" customFormat="1" ht="13.5"/>
    <row r="3337" s="135" customFormat="1" ht="13.5"/>
    <row r="3338" s="135" customFormat="1" ht="13.5"/>
    <row r="3339" s="135" customFormat="1" ht="13.5"/>
    <row r="3340" s="135" customFormat="1" ht="13.5"/>
    <row r="3341" s="135" customFormat="1" ht="13.5"/>
    <row r="3342" s="135" customFormat="1" ht="13.5"/>
    <row r="3343" s="135" customFormat="1" ht="13.5"/>
    <row r="3344" s="135" customFormat="1" ht="13.5"/>
    <row r="3345" s="135" customFormat="1" ht="13.5"/>
    <row r="3346" s="135" customFormat="1" ht="13.5"/>
    <row r="3347" s="135" customFormat="1" ht="13.5"/>
    <row r="3348" s="135" customFormat="1" ht="13.5"/>
    <row r="3349" s="135" customFormat="1" ht="13.5"/>
    <row r="3350" s="135" customFormat="1" ht="13.5"/>
    <row r="3351" s="135" customFormat="1" ht="13.5"/>
    <row r="3352" s="135" customFormat="1" ht="13.5"/>
    <row r="3353" s="135" customFormat="1" ht="13.5"/>
    <row r="3354" s="135" customFormat="1" ht="13.5"/>
    <row r="3355" s="135" customFormat="1" ht="13.5"/>
    <row r="3356" s="135" customFormat="1" ht="13.5"/>
    <row r="3357" s="135" customFormat="1" ht="13.5"/>
    <row r="3358" s="135" customFormat="1" ht="13.5"/>
    <row r="3359" s="135" customFormat="1" ht="13.5"/>
    <row r="3360" s="135" customFormat="1" ht="13.5"/>
    <row r="3361" s="135" customFormat="1" ht="13.5"/>
    <row r="3362" s="135" customFormat="1" ht="13.5"/>
    <row r="3363" s="135" customFormat="1" ht="13.5"/>
    <row r="3364" s="135" customFormat="1" ht="13.5"/>
    <row r="3365" s="135" customFormat="1" ht="13.5"/>
    <row r="3366" s="135" customFormat="1" ht="13.5"/>
    <row r="3367" s="135" customFormat="1" ht="13.5"/>
    <row r="3368" s="135" customFormat="1" ht="13.5"/>
    <row r="3369" s="135" customFormat="1" ht="13.5"/>
    <row r="3370" s="135" customFormat="1" ht="13.5"/>
    <row r="3371" s="135" customFormat="1" ht="13.5"/>
    <row r="3372" s="135" customFormat="1" ht="13.5"/>
    <row r="3373" s="135" customFormat="1" ht="13.5"/>
    <row r="3374" s="135" customFormat="1" ht="13.5"/>
    <row r="3375" s="135" customFormat="1" ht="13.5"/>
    <row r="3376" s="135" customFormat="1" ht="13.5"/>
    <row r="3377" s="135" customFormat="1" ht="13.5"/>
    <row r="3378" s="135" customFormat="1" ht="13.5"/>
    <row r="3379" s="135" customFormat="1" ht="13.5"/>
    <row r="3380" s="135" customFormat="1" ht="13.5"/>
    <row r="3381" s="135" customFormat="1" ht="13.5"/>
    <row r="3382" s="135" customFormat="1" ht="13.5"/>
    <row r="3383" s="135" customFormat="1" ht="13.5"/>
    <row r="3384" s="135" customFormat="1" ht="13.5"/>
    <row r="3385" s="135" customFormat="1" ht="13.5"/>
    <row r="3386" s="135" customFormat="1" ht="13.5"/>
    <row r="3387" s="135" customFormat="1" ht="13.5"/>
    <row r="3388" s="135" customFormat="1" ht="13.5"/>
    <row r="3389" s="135" customFormat="1" ht="13.5"/>
    <row r="3390" s="135" customFormat="1" ht="13.5"/>
    <row r="3391" s="135" customFormat="1" ht="13.5"/>
    <row r="3392" s="135" customFormat="1" ht="13.5"/>
    <row r="3393" s="135" customFormat="1" ht="13.5"/>
    <row r="3394" s="135" customFormat="1" ht="13.5"/>
    <row r="3395" s="135" customFormat="1" ht="13.5"/>
    <row r="3396" s="135" customFormat="1" ht="13.5"/>
    <row r="3397" s="135" customFormat="1" ht="13.5"/>
    <row r="3398" s="135" customFormat="1" ht="13.5"/>
    <row r="3399" s="135" customFormat="1" ht="13.5"/>
    <row r="3400" s="135" customFormat="1" ht="13.5"/>
    <row r="3401" s="135" customFormat="1" ht="13.5"/>
    <row r="3402" s="135" customFormat="1" ht="13.5"/>
    <row r="3403" s="135" customFormat="1" ht="13.5"/>
    <row r="3404" s="135" customFormat="1" ht="13.5"/>
    <row r="3405" s="135" customFormat="1" ht="13.5"/>
    <row r="3406" s="135" customFormat="1" ht="13.5"/>
    <row r="3407" s="135" customFormat="1" ht="13.5"/>
    <row r="3408" s="135" customFormat="1" ht="13.5"/>
    <row r="3409" s="135" customFormat="1" ht="13.5"/>
    <row r="3410" s="135" customFormat="1" ht="13.5"/>
    <row r="3411" s="135" customFormat="1" ht="13.5"/>
    <row r="3412" s="135" customFormat="1" ht="13.5"/>
    <row r="3413" s="135" customFormat="1" ht="13.5"/>
    <row r="3414" s="135" customFormat="1" ht="13.5"/>
    <row r="3415" s="135" customFormat="1" ht="13.5"/>
    <row r="3416" s="135" customFormat="1" ht="13.5"/>
    <row r="3417" s="135" customFormat="1" ht="13.5"/>
    <row r="3418" s="135" customFormat="1" ht="13.5"/>
    <row r="3419" s="135" customFormat="1" ht="13.5"/>
    <row r="3420" s="135" customFormat="1" ht="13.5"/>
    <row r="3421" s="135" customFormat="1" ht="13.5"/>
    <row r="3422" s="135" customFormat="1" ht="13.5"/>
    <row r="3423" s="135" customFormat="1" ht="13.5"/>
    <row r="3424" s="135" customFormat="1" ht="13.5"/>
    <row r="3425" s="135" customFormat="1" ht="13.5"/>
    <row r="3426" s="135" customFormat="1" ht="13.5"/>
    <row r="3427" s="135" customFormat="1" ht="13.5"/>
    <row r="3428" s="135" customFormat="1" ht="13.5"/>
    <row r="3429" s="135" customFormat="1" ht="13.5"/>
    <row r="3430" s="135" customFormat="1" ht="13.5"/>
    <row r="3431" s="135" customFormat="1" ht="13.5"/>
    <row r="3432" s="135" customFormat="1" ht="13.5"/>
    <row r="3433" s="135" customFormat="1" ht="13.5"/>
    <row r="3434" s="135" customFormat="1" ht="13.5"/>
    <row r="3435" s="135" customFormat="1" ht="13.5"/>
    <row r="3436" s="135" customFormat="1" ht="13.5"/>
    <row r="3437" s="135" customFormat="1" ht="13.5"/>
    <row r="3438" s="135" customFormat="1" ht="13.5"/>
    <row r="3439" s="135" customFormat="1" ht="13.5"/>
    <row r="3440" s="135" customFormat="1" ht="13.5"/>
    <row r="3441" s="135" customFormat="1" ht="13.5"/>
    <row r="3442" s="135" customFormat="1" ht="13.5"/>
    <row r="3443" s="135" customFormat="1" ht="13.5"/>
    <row r="3444" s="135" customFormat="1" ht="13.5"/>
    <row r="3445" s="135" customFormat="1" ht="13.5"/>
    <row r="3446" s="135" customFormat="1" ht="13.5"/>
    <row r="3447" s="135" customFormat="1" ht="13.5"/>
    <row r="3448" s="135" customFormat="1" ht="13.5"/>
    <row r="3449" s="135" customFormat="1" ht="13.5"/>
    <row r="3450" s="135" customFormat="1" ht="13.5"/>
    <row r="3451" s="135" customFormat="1" ht="13.5"/>
    <row r="3452" s="135" customFormat="1" ht="13.5"/>
    <row r="3453" s="135" customFormat="1" ht="13.5"/>
    <row r="3454" s="135" customFormat="1" ht="13.5"/>
    <row r="3455" s="135" customFormat="1" ht="13.5"/>
    <row r="3456" s="135" customFormat="1" ht="13.5"/>
    <row r="3457" s="135" customFormat="1" ht="13.5"/>
    <row r="3458" s="135" customFormat="1" ht="13.5"/>
    <row r="3459" s="135" customFormat="1" ht="13.5"/>
    <row r="3460" s="135" customFormat="1" ht="13.5"/>
    <row r="3461" s="135" customFormat="1" ht="13.5"/>
    <row r="3462" s="135" customFormat="1" ht="13.5"/>
    <row r="3463" s="135" customFormat="1" ht="13.5"/>
    <row r="3464" s="135" customFormat="1" ht="13.5"/>
    <row r="3465" s="135" customFormat="1" ht="13.5"/>
    <row r="3466" s="135" customFormat="1" ht="13.5"/>
    <row r="3467" s="135" customFormat="1" ht="13.5"/>
    <row r="3468" s="135" customFormat="1" ht="13.5"/>
    <row r="3469" s="135" customFormat="1" ht="13.5"/>
    <row r="3470" s="135" customFormat="1" ht="13.5"/>
    <row r="3471" s="135" customFormat="1" ht="13.5"/>
    <row r="3472" s="135" customFormat="1" ht="13.5"/>
    <row r="3473" s="135" customFormat="1" ht="13.5"/>
    <row r="3474" s="135" customFormat="1" ht="13.5"/>
    <row r="3475" s="135" customFormat="1" ht="13.5"/>
    <row r="3476" s="135" customFormat="1" ht="13.5"/>
    <row r="3477" s="135" customFormat="1" ht="13.5"/>
    <row r="3478" s="135" customFormat="1" ht="13.5"/>
    <row r="3479" s="135" customFormat="1" ht="13.5"/>
    <row r="3480" s="135" customFormat="1" ht="13.5"/>
    <row r="3481" s="135" customFormat="1" ht="13.5"/>
    <row r="3482" s="135" customFormat="1" ht="13.5"/>
    <row r="3483" s="135" customFormat="1" ht="13.5"/>
    <row r="3484" s="135" customFormat="1" ht="13.5"/>
    <row r="3485" s="135" customFormat="1" ht="13.5"/>
    <row r="3486" s="135" customFormat="1" ht="13.5"/>
    <row r="3487" s="135" customFormat="1" ht="13.5"/>
    <row r="3488" s="135" customFormat="1" ht="13.5"/>
    <row r="3489" s="135" customFormat="1" ht="13.5"/>
    <row r="3490" s="135" customFormat="1" ht="13.5"/>
    <row r="3491" s="135" customFormat="1" ht="13.5"/>
    <row r="3492" s="135" customFormat="1" ht="13.5"/>
    <row r="3493" s="135" customFormat="1" ht="13.5"/>
    <row r="3494" s="135" customFormat="1" ht="13.5"/>
    <row r="3495" s="135" customFormat="1" ht="13.5"/>
    <row r="3496" s="135" customFormat="1" ht="13.5"/>
    <row r="3497" s="135" customFormat="1" ht="13.5"/>
    <row r="3498" s="135" customFormat="1" ht="13.5"/>
    <row r="3499" s="135" customFormat="1" ht="13.5"/>
    <row r="3500" s="135" customFormat="1" ht="13.5"/>
    <row r="3501" s="135" customFormat="1" ht="13.5"/>
    <row r="3502" s="135" customFormat="1" ht="13.5"/>
    <row r="3503" s="135" customFormat="1" ht="13.5"/>
    <row r="3504" s="135" customFormat="1" ht="13.5"/>
    <row r="3505" s="135" customFormat="1" ht="13.5"/>
    <row r="3506" s="135" customFormat="1" ht="13.5"/>
    <row r="3507" s="135" customFormat="1" ht="13.5"/>
    <row r="3508" s="135" customFormat="1" ht="13.5"/>
    <row r="3509" s="135" customFormat="1" ht="13.5"/>
    <row r="3510" s="135" customFormat="1" ht="13.5"/>
    <row r="3511" s="135" customFormat="1" ht="13.5"/>
    <row r="3512" s="135" customFormat="1" ht="13.5"/>
    <row r="3513" s="135" customFormat="1" ht="13.5"/>
    <row r="3514" s="135" customFormat="1" ht="13.5"/>
    <row r="3515" s="135" customFormat="1" ht="13.5"/>
    <row r="3516" s="135" customFormat="1" ht="13.5"/>
    <row r="3517" s="135" customFormat="1" ht="13.5"/>
    <row r="3518" s="135" customFormat="1" ht="13.5"/>
    <row r="3519" s="135" customFormat="1" ht="13.5"/>
    <row r="3520" s="135" customFormat="1" ht="13.5"/>
    <row r="3521" s="135" customFormat="1" ht="13.5"/>
    <row r="3522" s="135" customFormat="1" ht="13.5"/>
    <row r="3523" s="135" customFormat="1" ht="13.5"/>
    <row r="3524" s="135" customFormat="1" ht="13.5"/>
    <row r="3525" s="135" customFormat="1" ht="13.5"/>
    <row r="3526" s="135" customFormat="1" ht="13.5"/>
    <row r="3527" s="135" customFormat="1" ht="13.5"/>
    <row r="3528" s="135" customFormat="1" ht="13.5"/>
    <row r="3529" s="135" customFormat="1" ht="13.5"/>
    <row r="3530" s="135" customFormat="1" ht="13.5"/>
    <row r="3531" s="135" customFormat="1" ht="13.5"/>
    <row r="3532" s="135" customFormat="1" ht="13.5"/>
    <row r="3533" s="135" customFormat="1" ht="13.5"/>
    <row r="3534" s="135" customFormat="1" ht="13.5"/>
    <row r="3535" s="135" customFormat="1" ht="13.5"/>
    <row r="3536" s="135" customFormat="1" ht="13.5"/>
    <row r="3537" s="135" customFormat="1" ht="13.5"/>
    <row r="3538" s="135" customFormat="1" ht="13.5"/>
    <row r="3539" s="135" customFormat="1" ht="13.5"/>
    <row r="3540" s="135" customFormat="1" ht="13.5"/>
    <row r="3541" s="135" customFormat="1" ht="13.5"/>
    <row r="3542" s="135" customFormat="1" ht="13.5"/>
    <row r="3543" s="135" customFormat="1" ht="13.5"/>
    <row r="3544" s="135" customFormat="1" ht="13.5"/>
    <row r="3545" s="135" customFormat="1" ht="13.5"/>
    <row r="3546" s="135" customFormat="1" ht="13.5"/>
    <row r="3547" s="135" customFormat="1" ht="13.5"/>
    <row r="3548" s="135" customFormat="1" ht="13.5"/>
    <row r="3549" s="135" customFormat="1" ht="13.5"/>
    <row r="3550" s="135" customFormat="1" ht="13.5"/>
    <row r="3551" s="135" customFormat="1" ht="13.5"/>
    <row r="3552" s="135" customFormat="1" ht="13.5"/>
    <row r="3553" s="135" customFormat="1" ht="13.5"/>
    <row r="3554" s="135" customFormat="1" ht="13.5"/>
    <row r="3555" s="135" customFormat="1" ht="13.5"/>
    <row r="3556" s="135" customFormat="1" ht="13.5"/>
    <row r="3557" s="135" customFormat="1" ht="13.5"/>
    <row r="3558" s="135" customFormat="1" ht="13.5"/>
    <row r="3559" s="135" customFormat="1" ht="13.5"/>
    <row r="3560" s="135" customFormat="1" ht="13.5"/>
    <row r="3561" s="135" customFormat="1" ht="13.5"/>
    <row r="3562" s="135" customFormat="1" ht="13.5"/>
    <row r="3563" s="135" customFormat="1" ht="13.5"/>
    <row r="3564" s="135" customFormat="1" ht="13.5"/>
    <row r="3565" s="135" customFormat="1" ht="13.5"/>
    <row r="3566" s="135" customFormat="1" ht="13.5"/>
    <row r="3567" s="135" customFormat="1" ht="13.5"/>
    <row r="3568" s="135" customFormat="1" ht="13.5"/>
    <row r="3569" s="135" customFormat="1" ht="13.5"/>
    <row r="3570" s="135" customFormat="1" ht="13.5"/>
    <row r="3571" s="135" customFormat="1" ht="13.5"/>
    <row r="3572" s="135" customFormat="1" ht="13.5"/>
    <row r="3573" s="135" customFormat="1" ht="13.5"/>
    <row r="3574" s="135" customFormat="1" ht="13.5"/>
    <row r="3575" s="135" customFormat="1" ht="13.5"/>
    <row r="3576" s="135" customFormat="1" ht="13.5"/>
    <row r="3577" s="135" customFormat="1" ht="13.5"/>
    <row r="3578" s="135" customFormat="1" ht="13.5"/>
    <row r="3579" s="135" customFormat="1" ht="13.5"/>
    <row r="3580" s="135" customFormat="1" ht="13.5"/>
    <row r="3581" s="135" customFormat="1" ht="13.5"/>
    <row r="3582" s="135" customFormat="1" ht="13.5"/>
    <row r="3583" s="135" customFormat="1" ht="13.5"/>
    <row r="3584" s="135" customFormat="1" ht="13.5"/>
    <row r="3585" s="135" customFormat="1" ht="13.5"/>
    <row r="3586" s="135" customFormat="1" ht="13.5"/>
    <row r="3587" s="135" customFormat="1" ht="13.5"/>
    <row r="3588" s="135" customFormat="1" ht="13.5"/>
    <row r="3589" s="135" customFormat="1" ht="13.5"/>
    <row r="3590" s="135" customFormat="1" ht="13.5"/>
    <row r="3591" s="135" customFormat="1" ht="13.5"/>
    <row r="3592" s="135" customFormat="1" ht="13.5"/>
    <row r="3593" s="135" customFormat="1" ht="13.5"/>
    <row r="3594" s="135" customFormat="1" ht="13.5"/>
    <row r="3595" s="135" customFormat="1" ht="13.5"/>
    <row r="3596" s="135" customFormat="1" ht="13.5"/>
    <row r="3597" s="135" customFormat="1" ht="13.5"/>
    <row r="3598" s="135" customFormat="1" ht="13.5"/>
    <row r="3599" s="135" customFormat="1" ht="13.5"/>
    <row r="3600" s="135" customFormat="1" ht="13.5"/>
    <row r="3601" s="135" customFormat="1" ht="13.5"/>
    <row r="3602" s="135" customFormat="1" ht="13.5"/>
    <row r="3603" s="135" customFormat="1" ht="13.5"/>
    <row r="3604" s="135" customFormat="1" ht="13.5"/>
    <row r="3605" s="135" customFormat="1" ht="13.5"/>
    <row r="3606" s="135" customFormat="1" ht="13.5"/>
    <row r="3607" s="135" customFormat="1" ht="13.5"/>
    <row r="3608" s="135" customFormat="1" ht="13.5"/>
    <row r="3609" s="135" customFormat="1" ht="13.5"/>
    <row r="3610" s="135" customFormat="1" ht="13.5"/>
    <row r="3611" s="135" customFormat="1" ht="13.5"/>
    <row r="3612" s="135" customFormat="1" ht="13.5"/>
    <row r="3613" s="135" customFormat="1" ht="13.5"/>
    <row r="3614" s="135" customFormat="1" ht="13.5"/>
    <row r="3615" s="135" customFormat="1" ht="13.5"/>
    <row r="3616" s="135" customFormat="1" ht="13.5"/>
    <row r="3617" s="135" customFormat="1" ht="13.5"/>
    <row r="3618" s="135" customFormat="1" ht="13.5"/>
    <row r="3619" s="135" customFormat="1" ht="13.5"/>
    <row r="3620" s="135" customFormat="1" ht="13.5"/>
    <row r="3621" s="135" customFormat="1" ht="13.5"/>
    <row r="3622" s="135" customFormat="1" ht="13.5"/>
    <row r="3623" s="135" customFormat="1" ht="13.5"/>
    <row r="3624" s="135" customFormat="1" ht="13.5"/>
    <row r="3625" s="135" customFormat="1" ht="13.5"/>
    <row r="3626" s="135" customFormat="1" ht="13.5"/>
    <row r="3627" s="135" customFormat="1" ht="13.5"/>
    <row r="3628" s="135" customFormat="1" ht="13.5"/>
    <row r="3629" s="135" customFormat="1" ht="13.5"/>
    <row r="3630" s="135" customFormat="1" ht="13.5"/>
    <row r="3631" s="135" customFormat="1" ht="13.5"/>
    <row r="3632" s="135" customFormat="1" ht="13.5"/>
    <row r="3633" s="135" customFormat="1" ht="13.5"/>
    <row r="3634" s="135" customFormat="1" ht="13.5"/>
    <row r="3635" s="135" customFormat="1" ht="13.5"/>
    <row r="3636" s="135" customFormat="1" ht="13.5"/>
    <row r="3637" s="135" customFormat="1" ht="13.5"/>
    <row r="3638" s="135" customFormat="1" ht="13.5"/>
    <row r="3639" s="135" customFormat="1" ht="13.5"/>
    <row r="3640" s="135" customFormat="1" ht="13.5"/>
    <row r="3641" s="135" customFormat="1" ht="13.5"/>
    <row r="3642" s="135" customFormat="1" ht="13.5"/>
    <row r="3643" s="135" customFormat="1" ht="13.5"/>
    <row r="3644" s="135" customFormat="1" ht="13.5"/>
    <row r="3645" s="135" customFormat="1" ht="13.5"/>
    <row r="3646" s="135" customFormat="1" ht="13.5"/>
    <row r="3647" s="135" customFormat="1" ht="13.5"/>
    <row r="3648" s="135" customFormat="1" ht="13.5"/>
    <row r="3649" s="135" customFormat="1" ht="13.5"/>
    <row r="3650" s="135" customFormat="1" ht="13.5"/>
    <row r="3651" s="135" customFormat="1" ht="13.5"/>
    <row r="3652" s="135" customFormat="1" ht="13.5"/>
    <row r="3653" s="135" customFormat="1" ht="13.5"/>
    <row r="3654" s="135" customFormat="1" ht="13.5"/>
    <row r="3655" s="135" customFormat="1" ht="13.5"/>
    <row r="3656" s="135" customFormat="1" ht="13.5"/>
    <row r="3657" s="135" customFormat="1" ht="13.5"/>
    <row r="3658" s="135" customFormat="1" ht="13.5"/>
    <row r="3659" s="135" customFormat="1" ht="13.5"/>
    <row r="3660" s="135" customFormat="1" ht="13.5"/>
    <row r="3661" s="135" customFormat="1" ht="13.5"/>
    <row r="3662" s="135" customFormat="1" ht="13.5"/>
    <row r="3663" s="135" customFormat="1" ht="13.5"/>
    <row r="3664" s="135" customFormat="1" ht="13.5"/>
    <row r="3665" s="135" customFormat="1" ht="13.5"/>
    <row r="3666" s="135" customFormat="1" ht="13.5"/>
    <row r="3667" s="135" customFormat="1" ht="13.5"/>
    <row r="3668" s="135" customFormat="1" ht="13.5"/>
    <row r="3669" s="135" customFormat="1" ht="13.5"/>
    <row r="3670" s="135" customFormat="1" ht="13.5"/>
    <row r="3671" s="135" customFormat="1" ht="13.5"/>
    <row r="3672" s="135" customFormat="1" ht="13.5"/>
    <row r="3673" s="135" customFormat="1" ht="13.5"/>
    <row r="3674" s="135" customFormat="1" ht="13.5"/>
    <row r="3675" s="135" customFormat="1" ht="13.5"/>
    <row r="3676" s="135" customFormat="1" ht="13.5"/>
    <row r="3677" s="135" customFormat="1" ht="13.5"/>
    <row r="3678" s="135" customFormat="1" ht="13.5"/>
    <row r="3679" s="135" customFormat="1" ht="13.5"/>
    <row r="3680" s="135" customFormat="1" ht="13.5"/>
    <row r="3681" s="135" customFormat="1" ht="13.5"/>
    <row r="3682" s="135" customFormat="1" ht="13.5"/>
    <row r="3683" s="135" customFormat="1" ht="13.5"/>
    <row r="3684" s="135" customFormat="1" ht="13.5"/>
    <row r="3685" s="135" customFormat="1" ht="13.5"/>
    <row r="3686" s="135" customFormat="1" ht="13.5"/>
    <row r="3687" s="135" customFormat="1" ht="13.5"/>
    <row r="3688" s="135" customFormat="1" ht="13.5"/>
    <row r="3689" s="135" customFormat="1" ht="13.5"/>
    <row r="3690" s="135" customFormat="1" ht="13.5"/>
    <row r="3691" s="135" customFormat="1" ht="13.5"/>
    <row r="3692" s="135" customFormat="1" ht="13.5"/>
    <row r="3693" s="135" customFormat="1" ht="13.5"/>
    <row r="3694" s="135" customFormat="1" ht="13.5"/>
    <row r="3695" s="135" customFormat="1" ht="13.5"/>
    <row r="3696" s="135" customFormat="1" ht="13.5"/>
    <row r="3697" s="135" customFormat="1" ht="13.5"/>
    <row r="3698" s="135" customFormat="1" ht="13.5"/>
    <row r="3699" s="135" customFormat="1" ht="13.5"/>
    <row r="3700" s="135" customFormat="1" ht="13.5"/>
    <row r="3701" s="135" customFormat="1" ht="13.5"/>
    <row r="3702" s="135" customFormat="1" ht="13.5"/>
    <row r="3703" s="135" customFormat="1" ht="13.5"/>
    <row r="3704" s="135" customFormat="1" ht="13.5"/>
    <row r="3705" s="135" customFormat="1" ht="13.5"/>
    <row r="3706" s="135" customFormat="1" ht="13.5"/>
    <row r="3707" s="135" customFormat="1" ht="13.5"/>
    <row r="3708" s="135" customFormat="1" ht="13.5"/>
    <row r="3709" s="135" customFormat="1" ht="13.5"/>
    <row r="3710" s="135" customFormat="1" ht="13.5"/>
    <row r="3711" s="135" customFormat="1" ht="13.5"/>
    <row r="3712" s="135" customFormat="1" ht="13.5"/>
    <row r="3713" s="135" customFormat="1" ht="13.5"/>
    <row r="3714" s="135" customFormat="1" ht="13.5"/>
    <row r="3715" s="135" customFormat="1" ht="13.5"/>
    <row r="3716" s="135" customFormat="1" ht="13.5"/>
    <row r="3717" s="135" customFormat="1" ht="13.5"/>
    <row r="3718" s="135" customFormat="1" ht="13.5"/>
    <row r="3719" s="135" customFormat="1" ht="13.5"/>
    <row r="3720" s="135" customFormat="1" ht="13.5"/>
    <row r="3721" s="135" customFormat="1" ht="13.5"/>
    <row r="3722" s="135" customFormat="1" ht="13.5"/>
    <row r="3723" s="135" customFormat="1" ht="13.5"/>
    <row r="3724" s="135" customFormat="1" ht="13.5"/>
    <row r="3725" s="135" customFormat="1" ht="13.5"/>
    <row r="3726" s="135" customFormat="1" ht="13.5"/>
    <row r="3727" s="135" customFormat="1" ht="13.5"/>
    <row r="3728" s="135" customFormat="1" ht="13.5"/>
    <row r="3729" s="135" customFormat="1" ht="13.5"/>
    <row r="3730" s="135" customFormat="1" ht="13.5"/>
    <row r="3731" s="135" customFormat="1" ht="13.5"/>
    <row r="3732" s="135" customFormat="1" ht="13.5"/>
    <row r="3733" s="135" customFormat="1" ht="13.5"/>
    <row r="3734" s="135" customFormat="1" ht="13.5"/>
    <row r="3735" s="135" customFormat="1" ht="13.5"/>
    <row r="3736" s="135" customFormat="1" ht="13.5"/>
    <row r="3737" s="135" customFormat="1" ht="13.5"/>
    <row r="3738" s="135" customFormat="1" ht="13.5"/>
    <row r="3739" s="135" customFormat="1" ht="13.5"/>
    <row r="3740" s="135" customFormat="1" ht="13.5"/>
    <row r="3741" s="135" customFormat="1" ht="13.5"/>
    <row r="3742" s="135" customFormat="1" ht="13.5"/>
    <row r="3743" s="135" customFormat="1" ht="13.5"/>
    <row r="3744" s="135" customFormat="1" ht="13.5"/>
    <row r="3745" s="135" customFormat="1" ht="13.5"/>
    <row r="3746" s="135" customFormat="1" ht="13.5"/>
    <row r="3747" s="135" customFormat="1" ht="13.5"/>
    <row r="3748" s="135" customFormat="1" ht="13.5"/>
    <row r="3749" s="135" customFormat="1" ht="13.5"/>
    <row r="3750" s="135" customFormat="1" ht="13.5"/>
    <row r="3751" s="135" customFormat="1" ht="13.5"/>
    <row r="3752" s="135" customFormat="1" ht="13.5"/>
    <row r="3753" s="135" customFormat="1" ht="13.5"/>
    <row r="3754" s="135" customFormat="1" ht="13.5"/>
    <row r="3755" s="135" customFormat="1" ht="13.5"/>
    <row r="3756" s="135" customFormat="1" ht="13.5"/>
    <row r="3757" s="135" customFormat="1" ht="13.5"/>
    <row r="3758" s="135" customFormat="1" ht="13.5"/>
    <row r="3759" s="135" customFormat="1" ht="13.5"/>
    <row r="3760" s="135" customFormat="1" ht="13.5"/>
    <row r="3761" s="135" customFormat="1" ht="13.5"/>
    <row r="3762" s="135" customFormat="1" ht="13.5"/>
    <row r="3763" s="135" customFormat="1" ht="13.5"/>
    <row r="3764" s="135" customFormat="1" ht="13.5"/>
    <row r="3765" s="135" customFormat="1" ht="13.5"/>
    <row r="3766" s="135" customFormat="1" ht="13.5"/>
    <row r="3767" s="135" customFormat="1" ht="13.5"/>
    <row r="3768" s="135" customFormat="1" ht="13.5"/>
    <row r="3769" s="135" customFormat="1" ht="13.5"/>
    <row r="3770" s="135" customFormat="1" ht="13.5"/>
    <row r="3771" s="135" customFormat="1" ht="13.5"/>
    <row r="3772" s="135" customFormat="1" ht="13.5"/>
    <row r="3773" s="135" customFormat="1" ht="13.5"/>
    <row r="3774" s="135" customFormat="1" ht="13.5"/>
    <row r="3775" s="135" customFormat="1" ht="13.5"/>
    <row r="3776" s="135" customFormat="1" ht="13.5"/>
    <row r="3777" s="135" customFormat="1" ht="13.5"/>
    <row r="3778" s="135" customFormat="1" ht="13.5"/>
    <row r="3779" s="135" customFormat="1" ht="13.5"/>
    <row r="3780" s="135" customFormat="1" ht="13.5"/>
    <row r="3781" s="135" customFormat="1" ht="13.5"/>
    <row r="3782" s="135" customFormat="1" ht="13.5"/>
    <row r="3783" s="135" customFormat="1" ht="13.5"/>
    <row r="3784" s="135" customFormat="1" ht="13.5"/>
    <row r="3785" s="135" customFormat="1" ht="13.5"/>
    <row r="3786" s="135" customFormat="1" ht="13.5"/>
    <row r="3787" s="135" customFormat="1" ht="13.5"/>
    <row r="3788" s="135" customFormat="1" ht="13.5"/>
    <row r="3789" s="135" customFormat="1" ht="13.5"/>
    <row r="3790" s="135" customFormat="1" ht="13.5"/>
    <row r="3791" s="135" customFormat="1" ht="13.5"/>
    <row r="3792" s="135" customFormat="1" ht="13.5"/>
    <row r="3793" s="135" customFormat="1" ht="13.5"/>
    <row r="3794" s="135" customFormat="1" ht="13.5"/>
    <row r="3795" s="135" customFormat="1" ht="13.5"/>
    <row r="3796" s="135" customFormat="1" ht="13.5"/>
    <row r="3797" s="135" customFormat="1" ht="13.5"/>
    <row r="3798" s="135" customFormat="1" ht="13.5"/>
    <row r="3799" s="135" customFormat="1" ht="13.5"/>
    <row r="3800" s="135" customFormat="1" ht="13.5"/>
    <row r="3801" s="135" customFormat="1" ht="13.5"/>
    <row r="3802" s="135" customFormat="1" ht="13.5"/>
    <row r="3803" s="135" customFormat="1" ht="13.5"/>
    <row r="3804" s="135" customFormat="1" ht="13.5"/>
    <row r="3805" s="135" customFormat="1" ht="13.5"/>
    <row r="3806" s="135" customFormat="1" ht="13.5"/>
    <row r="3807" s="135" customFormat="1" ht="13.5"/>
    <row r="3808" s="135" customFormat="1" ht="13.5"/>
    <row r="3809" s="135" customFormat="1" ht="13.5"/>
    <row r="3810" s="135" customFormat="1" ht="13.5"/>
    <row r="3811" s="135" customFormat="1" ht="13.5"/>
    <row r="3812" s="135" customFormat="1" ht="13.5"/>
    <row r="3813" s="135" customFormat="1" ht="13.5"/>
    <row r="3814" s="135" customFormat="1" ht="13.5"/>
    <row r="3815" s="135" customFormat="1" ht="13.5"/>
    <row r="3816" s="135" customFormat="1" ht="13.5"/>
    <row r="3817" s="135" customFormat="1" ht="13.5"/>
    <row r="3818" s="135" customFormat="1" ht="13.5"/>
    <row r="3819" s="135" customFormat="1" ht="13.5"/>
    <row r="3820" s="135" customFormat="1" ht="13.5"/>
    <row r="3821" s="135" customFormat="1" ht="13.5"/>
    <row r="3822" s="135" customFormat="1" ht="13.5"/>
    <row r="3823" s="135" customFormat="1" ht="13.5"/>
    <row r="3824" s="135" customFormat="1" ht="13.5"/>
    <row r="3825" s="135" customFormat="1" ht="13.5"/>
    <row r="3826" s="135" customFormat="1" ht="13.5"/>
    <row r="3827" s="135" customFormat="1" ht="13.5"/>
    <row r="3828" s="135" customFormat="1" ht="13.5"/>
    <row r="3829" s="135" customFormat="1" ht="13.5"/>
    <row r="3830" s="135" customFormat="1" ht="13.5"/>
    <row r="3831" s="135" customFormat="1" ht="13.5"/>
    <row r="3832" s="135" customFormat="1" ht="13.5"/>
    <row r="3833" s="135" customFormat="1" ht="13.5"/>
    <row r="3834" s="135" customFormat="1" ht="13.5"/>
    <row r="3835" s="135" customFormat="1" ht="13.5"/>
    <row r="3836" s="135" customFormat="1" ht="13.5"/>
    <row r="3837" s="135" customFormat="1" ht="13.5"/>
    <row r="3838" s="135" customFormat="1" ht="13.5"/>
    <row r="3839" s="135" customFormat="1" ht="13.5"/>
    <row r="3840" s="135" customFormat="1" ht="13.5"/>
    <row r="3841" s="135" customFormat="1" ht="13.5"/>
    <row r="3842" s="135" customFormat="1" ht="13.5"/>
    <row r="3843" s="135" customFormat="1" ht="13.5"/>
    <row r="3844" s="135" customFormat="1" ht="13.5"/>
    <row r="3845" s="135" customFormat="1" ht="13.5"/>
    <row r="3846" s="135" customFormat="1" ht="13.5"/>
    <row r="3847" s="135" customFormat="1" ht="13.5"/>
    <row r="3848" s="135" customFormat="1" ht="13.5"/>
    <row r="3849" s="135" customFormat="1" ht="13.5"/>
    <row r="3850" s="135" customFormat="1" ht="13.5"/>
    <row r="3851" s="135" customFormat="1" ht="13.5"/>
    <row r="3852" s="135" customFormat="1" ht="13.5"/>
    <row r="3853" s="135" customFormat="1" ht="13.5"/>
    <row r="3854" s="135" customFormat="1" ht="13.5"/>
    <row r="3855" s="135" customFormat="1" ht="13.5"/>
    <row r="3856" s="135" customFormat="1" ht="13.5"/>
    <row r="3857" s="135" customFormat="1" ht="13.5"/>
    <row r="3858" s="135" customFormat="1" ht="13.5"/>
    <row r="3859" s="135" customFormat="1" ht="13.5"/>
    <row r="3860" s="135" customFormat="1" ht="13.5"/>
    <row r="3861" s="135" customFormat="1" ht="13.5"/>
    <row r="3862" s="135" customFormat="1" ht="13.5"/>
    <row r="3863" s="135" customFormat="1" ht="13.5"/>
    <row r="3864" s="135" customFormat="1" ht="13.5"/>
    <row r="3865" s="135" customFormat="1" ht="13.5"/>
    <row r="3866" s="135" customFormat="1" ht="13.5"/>
    <row r="3867" s="135" customFormat="1" ht="13.5"/>
    <row r="3868" s="135" customFormat="1" ht="13.5"/>
    <row r="3869" s="135" customFormat="1" ht="13.5"/>
    <row r="3870" s="135" customFormat="1" ht="13.5"/>
    <row r="3871" s="135" customFormat="1" ht="13.5"/>
    <row r="3872" s="135" customFormat="1" ht="13.5"/>
    <row r="3873" s="135" customFormat="1" ht="13.5"/>
    <row r="3874" s="135" customFormat="1" ht="13.5"/>
    <row r="3875" s="135" customFormat="1" ht="13.5"/>
    <row r="3876" s="135" customFormat="1" ht="13.5"/>
    <row r="3877" s="135" customFormat="1" ht="13.5"/>
    <row r="3878" s="135" customFormat="1" ht="13.5"/>
    <row r="3879" s="135" customFormat="1" ht="13.5"/>
    <row r="3880" s="135" customFormat="1" ht="13.5"/>
    <row r="3881" s="135" customFormat="1" ht="13.5"/>
    <row r="3882" s="135" customFormat="1" ht="13.5"/>
    <row r="3883" s="135" customFormat="1" ht="13.5"/>
    <row r="3884" s="135" customFormat="1" ht="13.5"/>
    <row r="3885" s="135" customFormat="1" ht="13.5"/>
    <row r="3886" s="135" customFormat="1" ht="13.5"/>
    <row r="3887" s="135" customFormat="1" ht="13.5"/>
    <row r="3888" s="135" customFormat="1" ht="13.5"/>
    <row r="3889" s="135" customFormat="1" ht="13.5"/>
    <row r="3890" s="135" customFormat="1" ht="13.5"/>
    <row r="3891" s="135" customFormat="1" ht="13.5"/>
    <row r="3892" s="135" customFormat="1" ht="13.5"/>
    <row r="3893" s="135" customFormat="1" ht="13.5"/>
    <row r="3894" s="135" customFormat="1" ht="13.5"/>
    <row r="3895" s="135" customFormat="1" ht="13.5"/>
    <row r="3896" s="135" customFormat="1" ht="13.5"/>
    <row r="3897" s="135" customFormat="1" ht="13.5"/>
    <row r="3898" s="135" customFormat="1" ht="13.5"/>
    <row r="3899" s="135" customFormat="1" ht="13.5"/>
    <row r="3900" s="135" customFormat="1" ht="13.5"/>
    <row r="3901" s="135" customFormat="1" ht="13.5"/>
    <row r="3902" s="135" customFormat="1" ht="13.5"/>
    <row r="3903" s="135" customFormat="1" ht="13.5"/>
    <row r="3904" s="135" customFormat="1" ht="13.5"/>
    <row r="3905" s="135" customFormat="1" ht="13.5"/>
    <row r="3906" s="135" customFormat="1" ht="13.5"/>
    <row r="3907" s="135" customFormat="1" ht="13.5"/>
    <row r="3908" s="135" customFormat="1" ht="13.5"/>
    <row r="3909" s="135" customFormat="1" ht="13.5"/>
    <row r="3910" s="135" customFormat="1" ht="13.5"/>
    <row r="3911" s="135" customFormat="1" ht="13.5"/>
    <row r="3912" s="135" customFormat="1" ht="13.5"/>
    <row r="3913" s="135" customFormat="1" ht="13.5"/>
    <row r="3914" s="135" customFormat="1" ht="13.5"/>
    <row r="3915" s="135" customFormat="1" ht="13.5"/>
    <row r="3916" s="135" customFormat="1" ht="13.5"/>
    <row r="3917" s="135" customFormat="1" ht="13.5"/>
    <row r="3918" s="135" customFormat="1" ht="13.5"/>
    <row r="3919" s="135" customFormat="1" ht="13.5"/>
    <row r="3920" s="135" customFormat="1" ht="13.5"/>
    <row r="3921" s="135" customFormat="1" ht="13.5"/>
    <row r="3922" s="135" customFormat="1" ht="13.5"/>
    <row r="3923" s="135" customFormat="1" ht="13.5"/>
    <row r="3924" s="135" customFormat="1" ht="13.5"/>
    <row r="3925" s="135" customFormat="1" ht="13.5"/>
    <row r="3926" s="135" customFormat="1" ht="13.5"/>
    <row r="3927" s="135" customFormat="1" ht="13.5"/>
    <row r="3928" s="135" customFormat="1" ht="13.5"/>
    <row r="3929" s="135" customFormat="1" ht="13.5"/>
    <row r="3930" s="135" customFormat="1" ht="13.5"/>
    <row r="3931" s="135" customFormat="1" ht="13.5"/>
    <row r="3932" s="135" customFormat="1" ht="13.5"/>
    <row r="3933" s="135" customFormat="1" ht="13.5"/>
    <row r="3934" s="135" customFormat="1" ht="13.5"/>
    <row r="3935" s="135" customFormat="1" ht="13.5"/>
    <row r="3936" s="135" customFormat="1" ht="13.5"/>
    <row r="3937" s="135" customFormat="1" ht="13.5"/>
    <row r="3938" s="135" customFormat="1" ht="13.5"/>
    <row r="3939" s="135" customFormat="1" ht="13.5"/>
    <row r="3940" s="135" customFormat="1" ht="13.5"/>
    <row r="3941" s="135" customFormat="1" ht="13.5"/>
    <row r="3942" s="135" customFormat="1" ht="13.5"/>
    <row r="3943" s="135" customFormat="1" ht="13.5"/>
    <row r="3944" s="135" customFormat="1" ht="13.5"/>
    <row r="3945" s="135" customFormat="1" ht="13.5"/>
    <row r="3946" s="135" customFormat="1" ht="13.5"/>
    <row r="3947" s="135" customFormat="1" ht="13.5"/>
    <row r="3948" s="135" customFormat="1" ht="13.5"/>
    <row r="3949" s="135" customFormat="1" ht="13.5"/>
    <row r="3950" s="135" customFormat="1" ht="13.5"/>
    <row r="3951" s="135" customFormat="1" ht="13.5"/>
    <row r="3952" s="135" customFormat="1" ht="13.5"/>
    <row r="3953" s="135" customFormat="1" ht="13.5"/>
    <row r="3954" s="135" customFormat="1" ht="13.5"/>
    <row r="3955" s="135" customFormat="1" ht="13.5"/>
    <row r="3956" s="135" customFormat="1" ht="13.5"/>
    <row r="3957" s="135" customFormat="1" ht="13.5"/>
    <row r="3958" s="135" customFormat="1" ht="13.5"/>
    <row r="3959" s="135" customFormat="1" ht="13.5"/>
    <row r="3960" s="135" customFormat="1" ht="13.5"/>
    <row r="3961" s="135" customFormat="1" ht="13.5"/>
    <row r="3962" s="135" customFormat="1" ht="13.5"/>
    <row r="3963" s="135" customFormat="1" ht="13.5"/>
    <row r="3964" s="135" customFormat="1" ht="13.5"/>
    <row r="3965" s="135" customFormat="1" ht="13.5"/>
    <row r="3966" s="135" customFormat="1" ht="13.5"/>
    <row r="3967" s="135" customFormat="1" ht="13.5"/>
    <row r="3968" s="135" customFormat="1" ht="13.5"/>
    <row r="3969" s="135" customFormat="1" ht="13.5"/>
    <row r="3970" s="135" customFormat="1" ht="13.5"/>
    <row r="3971" s="135" customFormat="1" ht="13.5"/>
    <row r="3972" s="135" customFormat="1" ht="13.5"/>
    <row r="3973" s="135" customFormat="1" ht="13.5"/>
    <row r="3974" s="135" customFormat="1" ht="13.5"/>
    <row r="3975" s="135" customFormat="1" ht="13.5"/>
    <row r="3976" s="135" customFormat="1" ht="13.5"/>
    <row r="3977" s="135" customFormat="1" ht="13.5"/>
    <row r="3978" s="135" customFormat="1" ht="13.5"/>
    <row r="3979" s="135" customFormat="1" ht="13.5"/>
    <row r="3980" s="135" customFormat="1" ht="13.5"/>
    <row r="3981" s="135" customFormat="1" ht="13.5"/>
    <row r="3982" s="135" customFormat="1" ht="13.5"/>
    <row r="3983" s="135" customFormat="1" ht="13.5"/>
    <row r="3984" s="135" customFormat="1" ht="13.5"/>
    <row r="3985" s="135" customFormat="1" ht="13.5"/>
    <row r="3986" s="135" customFormat="1" ht="13.5"/>
    <row r="3987" s="135" customFormat="1" ht="13.5"/>
    <row r="3988" s="135" customFormat="1" ht="13.5"/>
    <row r="3989" s="135" customFormat="1" ht="13.5"/>
    <row r="3990" s="135" customFormat="1" ht="13.5"/>
    <row r="3991" s="135" customFormat="1" ht="13.5"/>
    <row r="3992" s="135" customFormat="1" ht="13.5"/>
    <row r="3993" s="135" customFormat="1" ht="13.5"/>
    <row r="3994" s="135" customFormat="1" ht="13.5"/>
    <row r="3995" s="135" customFormat="1" ht="13.5"/>
    <row r="3996" s="135" customFormat="1" ht="13.5"/>
    <row r="3997" s="135" customFormat="1" ht="13.5"/>
    <row r="3998" s="135" customFormat="1" ht="13.5"/>
    <row r="3999" s="135" customFormat="1" ht="13.5"/>
    <row r="4000" s="135" customFormat="1" ht="13.5"/>
    <row r="4001" s="135" customFormat="1" ht="13.5"/>
    <row r="4002" s="135" customFormat="1" ht="13.5"/>
    <row r="4003" s="135" customFormat="1" ht="13.5"/>
    <row r="4004" s="135" customFormat="1" ht="13.5"/>
    <row r="4005" s="135" customFormat="1" ht="13.5"/>
    <row r="4006" s="135" customFormat="1" ht="13.5"/>
    <row r="4007" s="135" customFormat="1" ht="13.5"/>
    <row r="4008" s="135" customFormat="1" ht="13.5"/>
    <row r="4009" s="135" customFormat="1" ht="13.5"/>
    <row r="4010" s="135" customFormat="1" ht="13.5"/>
    <row r="4011" s="135" customFormat="1" ht="13.5"/>
    <row r="4012" s="135" customFormat="1" ht="13.5"/>
    <row r="4013" s="135" customFormat="1" ht="13.5"/>
    <row r="4014" s="135" customFormat="1" ht="13.5"/>
    <row r="4015" s="135" customFormat="1" ht="13.5"/>
    <row r="4016" s="135" customFormat="1" ht="13.5"/>
    <row r="4017" s="135" customFormat="1" ht="13.5"/>
    <row r="4018" s="135" customFormat="1" ht="13.5"/>
    <row r="4019" s="135" customFormat="1" ht="13.5"/>
    <row r="4020" s="135" customFormat="1" ht="13.5"/>
    <row r="4021" s="135" customFormat="1" ht="13.5"/>
    <row r="4022" s="135" customFormat="1" ht="13.5"/>
    <row r="4023" s="135" customFormat="1" ht="13.5"/>
    <row r="4024" s="135" customFormat="1" ht="13.5"/>
    <row r="4025" s="135" customFormat="1" ht="13.5"/>
    <row r="4026" s="135" customFormat="1" ht="13.5"/>
    <row r="4027" s="135" customFormat="1" ht="13.5"/>
    <row r="4028" s="135" customFormat="1" ht="13.5"/>
    <row r="4029" s="135" customFormat="1" ht="13.5"/>
    <row r="4030" s="135" customFormat="1" ht="13.5"/>
    <row r="4031" s="135" customFormat="1" ht="13.5"/>
    <row r="4032" s="135" customFormat="1" ht="13.5"/>
    <row r="4033" s="135" customFormat="1" ht="13.5"/>
    <row r="4034" s="135" customFormat="1" ht="13.5"/>
    <row r="4035" s="135" customFormat="1" ht="13.5"/>
    <row r="4036" s="135" customFormat="1" ht="13.5"/>
    <row r="4037" s="135" customFormat="1" ht="13.5"/>
    <row r="4038" s="135" customFormat="1" ht="13.5"/>
    <row r="4039" s="135" customFormat="1" ht="13.5"/>
    <row r="4040" s="135" customFormat="1" ht="13.5"/>
    <row r="4041" s="135" customFormat="1" ht="13.5"/>
    <row r="4042" s="135" customFormat="1" ht="13.5"/>
    <row r="4043" s="135" customFormat="1" ht="13.5"/>
    <row r="4044" s="135" customFormat="1" ht="13.5"/>
    <row r="4045" s="135" customFormat="1" ht="13.5"/>
    <row r="4046" s="135" customFormat="1" ht="13.5"/>
    <row r="4047" s="135" customFormat="1" ht="13.5"/>
    <row r="4048" s="135" customFormat="1" ht="13.5"/>
    <row r="4049" s="135" customFormat="1" ht="13.5"/>
    <row r="4050" s="135" customFormat="1" ht="13.5"/>
    <row r="4051" s="135" customFormat="1" ht="13.5"/>
    <row r="4052" s="135" customFormat="1" ht="13.5"/>
    <row r="4053" s="135" customFormat="1" ht="13.5"/>
    <row r="4054" s="135" customFormat="1" ht="13.5"/>
    <row r="4055" s="135" customFormat="1" ht="13.5"/>
    <row r="4056" s="135" customFormat="1" ht="13.5"/>
    <row r="4057" s="135" customFormat="1" ht="13.5"/>
    <row r="4058" s="135" customFormat="1" ht="13.5"/>
    <row r="4059" s="135" customFormat="1" ht="13.5"/>
    <row r="4060" s="135" customFormat="1" ht="13.5"/>
    <row r="4061" s="135" customFormat="1" ht="13.5"/>
    <row r="4062" s="135" customFormat="1" ht="13.5"/>
    <row r="4063" s="135" customFormat="1" ht="13.5"/>
    <row r="4064" s="135" customFormat="1" ht="13.5"/>
    <row r="4065" s="135" customFormat="1" ht="13.5"/>
    <row r="4066" s="135" customFormat="1" ht="13.5"/>
    <row r="4067" s="135" customFormat="1" ht="13.5"/>
    <row r="4068" s="135" customFormat="1" ht="13.5"/>
    <row r="4069" s="135" customFormat="1" ht="13.5"/>
    <row r="4070" s="135" customFormat="1" ht="13.5"/>
    <row r="4071" s="135" customFormat="1" ht="13.5"/>
    <row r="4072" s="135" customFormat="1" ht="13.5"/>
    <row r="4073" s="135" customFormat="1" ht="13.5"/>
    <row r="4074" s="135" customFormat="1" ht="13.5"/>
    <row r="4075" s="135" customFormat="1" ht="13.5"/>
    <row r="4076" s="135" customFormat="1" ht="13.5"/>
    <row r="4077" s="135" customFormat="1" ht="13.5"/>
    <row r="4078" s="135" customFormat="1" ht="13.5"/>
    <row r="4079" s="135" customFormat="1" ht="13.5"/>
    <row r="4080" s="135" customFormat="1" ht="13.5"/>
    <row r="4081" s="135" customFormat="1" ht="13.5"/>
    <row r="4082" s="135" customFormat="1" ht="13.5"/>
    <row r="4083" s="135" customFormat="1" ht="13.5"/>
    <row r="4084" s="135" customFormat="1" ht="13.5"/>
    <row r="4085" s="135" customFormat="1" ht="13.5"/>
    <row r="4086" s="135" customFormat="1" ht="13.5"/>
    <row r="4087" s="135" customFormat="1" ht="13.5"/>
    <row r="4088" s="135" customFormat="1" ht="13.5"/>
    <row r="4089" s="135" customFormat="1" ht="13.5"/>
    <row r="4090" s="135" customFormat="1" ht="13.5"/>
    <row r="4091" s="135" customFormat="1" ht="13.5"/>
    <row r="4092" s="135" customFormat="1" ht="13.5"/>
    <row r="4093" s="135" customFormat="1" ht="13.5"/>
    <row r="4094" s="135" customFormat="1" ht="13.5"/>
    <row r="4095" s="135" customFormat="1" ht="13.5"/>
    <row r="4096" s="135" customFormat="1" ht="13.5"/>
    <row r="4097" s="135" customFormat="1" ht="13.5"/>
    <row r="4098" s="135" customFormat="1" ht="13.5"/>
    <row r="4099" s="135" customFormat="1" ht="13.5"/>
    <row r="4100" s="135" customFormat="1" ht="13.5"/>
    <row r="4101" s="135" customFormat="1" ht="13.5"/>
    <row r="4102" s="135" customFormat="1" ht="13.5"/>
    <row r="4103" s="135" customFormat="1" ht="13.5"/>
    <row r="4104" s="135" customFormat="1" ht="13.5"/>
    <row r="4105" s="135" customFormat="1" ht="13.5"/>
    <row r="4106" s="135" customFormat="1" ht="13.5"/>
    <row r="4107" s="135" customFormat="1" ht="13.5"/>
    <row r="4108" s="135" customFormat="1" ht="13.5"/>
    <row r="4109" s="135" customFormat="1" ht="13.5"/>
    <row r="4110" s="135" customFormat="1" ht="13.5"/>
    <row r="4111" s="135" customFormat="1" ht="13.5"/>
    <row r="4112" s="135" customFormat="1" ht="13.5"/>
    <row r="4113" s="135" customFormat="1" ht="13.5"/>
    <row r="4114" s="135" customFormat="1" ht="13.5"/>
    <row r="4115" s="135" customFormat="1" ht="13.5"/>
    <row r="4116" s="135" customFormat="1" ht="13.5"/>
    <row r="4117" s="135" customFormat="1" ht="13.5"/>
    <row r="4118" s="135" customFormat="1" ht="13.5"/>
    <row r="4119" s="135" customFormat="1" ht="13.5"/>
    <row r="4120" s="135" customFormat="1" ht="13.5"/>
    <row r="4121" s="135" customFormat="1" ht="13.5"/>
    <row r="4122" s="135" customFormat="1" ht="13.5"/>
    <row r="4123" s="135" customFormat="1" ht="13.5"/>
    <row r="4124" s="135" customFormat="1" ht="13.5"/>
    <row r="4125" s="135" customFormat="1" ht="13.5"/>
    <row r="4126" s="135" customFormat="1" ht="13.5"/>
    <row r="4127" s="135" customFormat="1" ht="13.5"/>
    <row r="4128" s="135" customFormat="1" ht="13.5"/>
    <row r="4129" s="135" customFormat="1" ht="13.5"/>
    <row r="4130" s="135" customFormat="1" ht="13.5"/>
    <row r="4131" s="135" customFormat="1" ht="13.5"/>
    <row r="4132" s="135" customFormat="1" ht="13.5"/>
    <row r="4133" s="135" customFormat="1" ht="13.5"/>
    <row r="4134" s="135" customFormat="1" ht="13.5"/>
    <row r="4135" s="135" customFormat="1" ht="13.5"/>
    <row r="4136" s="135" customFormat="1" ht="13.5"/>
    <row r="4137" s="135" customFormat="1" ht="13.5"/>
    <row r="4138" s="135" customFormat="1" ht="13.5"/>
    <row r="4139" s="135" customFormat="1" ht="13.5"/>
    <row r="4140" s="135" customFormat="1" ht="13.5"/>
    <row r="4141" s="135" customFormat="1" ht="13.5"/>
    <row r="4142" s="135" customFormat="1" ht="13.5"/>
    <row r="4143" s="135" customFormat="1" ht="13.5"/>
    <row r="4144" s="135" customFormat="1" ht="13.5"/>
    <row r="4145" s="135" customFormat="1" ht="13.5"/>
    <row r="4146" s="135" customFormat="1" ht="13.5"/>
    <row r="4147" s="135" customFormat="1" ht="13.5"/>
    <row r="4148" s="135" customFormat="1" ht="13.5"/>
    <row r="4149" s="135" customFormat="1" ht="13.5"/>
    <row r="4150" s="135" customFormat="1" ht="13.5"/>
    <row r="4151" s="135" customFormat="1" ht="13.5"/>
    <row r="4152" s="135" customFormat="1" ht="13.5"/>
    <row r="4153" s="135" customFormat="1" ht="13.5"/>
    <row r="4154" s="135" customFormat="1" ht="13.5"/>
    <row r="4155" s="135" customFormat="1" ht="13.5"/>
    <row r="4156" s="135" customFormat="1" ht="13.5"/>
    <row r="4157" s="135" customFormat="1" ht="13.5"/>
    <row r="4158" s="135" customFormat="1" ht="13.5"/>
    <row r="4159" s="135" customFormat="1" ht="13.5"/>
    <row r="4160" s="135" customFormat="1" ht="13.5"/>
    <row r="4161" s="135" customFormat="1" ht="13.5"/>
    <row r="4162" s="135" customFormat="1" ht="13.5"/>
    <row r="4163" s="135" customFormat="1" ht="13.5"/>
    <row r="4164" s="135" customFormat="1" ht="13.5"/>
    <row r="4165" s="135" customFormat="1" ht="13.5"/>
    <row r="4166" s="135" customFormat="1" ht="13.5"/>
    <row r="4167" s="135" customFormat="1" ht="13.5"/>
    <row r="4168" s="135" customFormat="1" ht="13.5"/>
    <row r="4169" s="135" customFormat="1" ht="13.5"/>
    <row r="4170" s="135" customFormat="1" ht="13.5"/>
    <row r="4171" s="135" customFormat="1" ht="13.5"/>
    <row r="4172" s="135" customFormat="1" ht="13.5"/>
    <row r="4173" s="135" customFormat="1" ht="13.5"/>
    <row r="4174" s="135" customFormat="1" ht="13.5"/>
    <row r="4175" s="135" customFormat="1" ht="13.5"/>
    <row r="4176" s="135" customFormat="1" ht="13.5"/>
    <row r="4177" s="135" customFormat="1" ht="13.5"/>
    <row r="4178" s="135" customFormat="1" ht="13.5"/>
    <row r="4179" s="135" customFormat="1" ht="13.5"/>
    <row r="4180" s="135" customFormat="1" ht="13.5"/>
    <row r="4181" s="135" customFormat="1" ht="13.5"/>
    <row r="4182" s="135" customFormat="1" ht="13.5"/>
    <row r="4183" s="135" customFormat="1" ht="13.5"/>
    <row r="4184" s="135" customFormat="1" ht="13.5"/>
    <row r="4185" s="135" customFormat="1" ht="13.5"/>
    <row r="4186" s="135" customFormat="1" ht="13.5"/>
    <row r="4187" s="135" customFormat="1" ht="13.5"/>
    <row r="4188" s="135" customFormat="1" ht="13.5"/>
    <row r="4189" s="135" customFormat="1" ht="13.5"/>
    <row r="4190" s="135" customFormat="1" ht="13.5"/>
    <row r="4191" s="135" customFormat="1" ht="13.5"/>
    <row r="4192" s="135" customFormat="1" ht="13.5"/>
    <row r="4193" s="135" customFormat="1" ht="13.5"/>
    <row r="4194" s="135" customFormat="1" ht="13.5"/>
    <row r="4195" s="135" customFormat="1" ht="13.5"/>
    <row r="4196" s="135" customFormat="1" ht="13.5"/>
    <row r="4197" s="135" customFormat="1" ht="13.5"/>
    <row r="4198" s="135" customFormat="1" ht="13.5"/>
    <row r="4199" s="135" customFormat="1" ht="13.5"/>
    <row r="4200" s="135" customFormat="1" ht="13.5"/>
    <row r="4201" s="135" customFormat="1" ht="13.5"/>
    <row r="4202" s="135" customFormat="1" ht="13.5"/>
    <row r="4203" s="135" customFormat="1" ht="13.5"/>
    <row r="4204" s="135" customFormat="1" ht="13.5"/>
    <row r="4205" s="135" customFormat="1" ht="13.5"/>
    <row r="4206" s="135" customFormat="1" ht="13.5"/>
    <row r="4207" s="135" customFormat="1" ht="13.5"/>
    <row r="4208" s="135" customFormat="1" ht="13.5"/>
    <row r="4209" s="135" customFormat="1" ht="13.5"/>
    <row r="4210" s="135" customFormat="1" ht="13.5"/>
    <row r="4211" s="135" customFormat="1" ht="13.5"/>
    <row r="4212" s="135" customFormat="1" ht="13.5"/>
    <row r="4213" s="135" customFormat="1" ht="13.5"/>
    <row r="4214" s="135" customFormat="1" ht="13.5"/>
    <row r="4215" s="135" customFormat="1" ht="13.5"/>
    <row r="4216" s="135" customFormat="1" ht="13.5"/>
    <row r="4217" s="135" customFormat="1" ht="13.5"/>
    <row r="4218" s="135" customFormat="1" ht="13.5"/>
    <row r="4219" s="135" customFormat="1" ht="13.5"/>
    <row r="4220" s="135" customFormat="1" ht="13.5"/>
    <row r="4221" s="135" customFormat="1" ht="13.5"/>
    <row r="4222" s="135" customFormat="1" ht="13.5"/>
    <row r="4223" s="135" customFormat="1" ht="13.5"/>
    <row r="4224" s="135" customFormat="1" ht="13.5"/>
    <row r="4225" s="135" customFormat="1" ht="13.5"/>
    <row r="4226" s="135" customFormat="1" ht="13.5"/>
    <row r="4227" s="135" customFormat="1" ht="13.5"/>
    <row r="4228" s="135" customFormat="1" ht="13.5"/>
    <row r="4229" s="135" customFormat="1" ht="13.5"/>
    <row r="4230" s="135" customFormat="1" ht="13.5"/>
    <row r="4231" s="135" customFormat="1" ht="13.5"/>
    <row r="4232" s="135" customFormat="1" ht="13.5"/>
    <row r="4233" s="135" customFormat="1" ht="13.5"/>
    <row r="4234" s="135" customFormat="1" ht="13.5"/>
    <row r="4235" s="135" customFormat="1" ht="13.5"/>
    <row r="4236" s="135" customFormat="1" ht="13.5"/>
    <row r="4237" s="135" customFormat="1" ht="13.5"/>
    <row r="4238" s="135" customFormat="1" ht="13.5"/>
    <row r="4239" s="135" customFormat="1" ht="13.5"/>
    <row r="4240" s="135" customFormat="1" ht="13.5"/>
    <row r="4241" s="135" customFormat="1" ht="13.5"/>
    <row r="4242" s="135" customFormat="1" ht="13.5"/>
    <row r="4243" s="135" customFormat="1" ht="13.5"/>
    <row r="4244" s="135" customFormat="1" ht="13.5"/>
    <row r="4245" s="135" customFormat="1" ht="13.5"/>
    <row r="4246" s="135" customFormat="1" ht="13.5"/>
    <row r="4247" s="135" customFormat="1" ht="13.5"/>
    <row r="4248" s="135" customFormat="1" ht="13.5"/>
    <row r="4249" s="135" customFormat="1" ht="13.5"/>
    <row r="4250" s="135" customFormat="1" ht="13.5"/>
    <row r="4251" s="135" customFormat="1" ht="13.5"/>
    <row r="4252" s="135" customFormat="1" ht="13.5"/>
    <row r="4253" s="135" customFormat="1" ht="13.5"/>
    <row r="4254" s="135" customFormat="1" ht="13.5"/>
    <row r="4255" s="135" customFormat="1" ht="13.5"/>
    <row r="4256" s="135" customFormat="1" ht="13.5"/>
    <row r="4257" s="135" customFormat="1" ht="13.5"/>
    <row r="4258" s="135" customFormat="1" ht="13.5"/>
    <row r="4259" s="135" customFormat="1" ht="13.5"/>
    <row r="4260" s="135" customFormat="1" ht="13.5"/>
    <row r="4261" s="135" customFormat="1" ht="13.5"/>
    <row r="4262" s="135" customFormat="1" ht="13.5"/>
    <row r="4263" s="135" customFormat="1" ht="13.5"/>
    <row r="4264" s="135" customFormat="1" ht="13.5"/>
    <row r="4265" s="135" customFormat="1" ht="13.5"/>
    <row r="4266" s="135" customFormat="1" ht="13.5"/>
    <row r="4267" s="135" customFormat="1" ht="13.5"/>
    <row r="4268" s="135" customFormat="1" ht="13.5"/>
    <row r="4269" s="135" customFormat="1" ht="13.5"/>
    <row r="4270" s="135" customFormat="1" ht="13.5"/>
    <row r="4271" s="135" customFormat="1" ht="13.5"/>
    <row r="4272" s="135" customFormat="1" ht="13.5"/>
    <row r="4273" s="135" customFormat="1" ht="13.5"/>
    <row r="4274" s="135" customFormat="1" ht="13.5"/>
    <row r="4275" s="135" customFormat="1" ht="13.5"/>
    <row r="4276" s="135" customFormat="1" ht="13.5"/>
    <row r="4277" s="135" customFormat="1" ht="13.5"/>
    <row r="4278" s="135" customFormat="1" ht="13.5"/>
    <row r="4279" s="135" customFormat="1" ht="13.5"/>
    <row r="4280" s="135" customFormat="1" ht="13.5"/>
    <row r="4281" s="135" customFormat="1" ht="13.5"/>
    <row r="4282" s="135" customFormat="1" ht="13.5"/>
    <row r="4283" s="135" customFormat="1" ht="13.5"/>
    <row r="4284" s="135" customFormat="1" ht="13.5"/>
    <row r="4285" s="135" customFormat="1" ht="13.5"/>
    <row r="4286" s="135" customFormat="1" ht="13.5"/>
    <row r="4287" s="135" customFormat="1" ht="13.5"/>
    <row r="4288" s="135" customFormat="1" ht="13.5"/>
    <row r="4289" s="135" customFormat="1" ht="13.5"/>
    <row r="4290" s="135" customFormat="1" ht="13.5"/>
    <row r="4291" s="135" customFormat="1" ht="13.5"/>
    <row r="4292" s="135" customFormat="1" ht="13.5"/>
    <row r="4293" s="135" customFormat="1" ht="13.5"/>
    <row r="4294" s="135" customFormat="1" ht="13.5"/>
    <row r="4295" s="135" customFormat="1" ht="13.5"/>
    <row r="4296" s="135" customFormat="1" ht="13.5"/>
    <row r="4297" s="135" customFormat="1" ht="13.5"/>
    <row r="4298" s="135" customFormat="1" ht="13.5"/>
    <row r="4299" s="135" customFormat="1" ht="13.5"/>
    <row r="4300" s="135" customFormat="1" ht="13.5"/>
    <row r="4301" s="135" customFormat="1" ht="13.5"/>
    <row r="4302" s="135" customFormat="1" ht="13.5"/>
    <row r="4303" s="135" customFormat="1" ht="13.5"/>
    <row r="4304" s="135" customFormat="1" ht="13.5"/>
    <row r="4305" s="135" customFormat="1" ht="13.5"/>
    <row r="4306" s="135" customFormat="1" ht="13.5"/>
    <row r="4307" s="135" customFormat="1" ht="13.5"/>
    <row r="4308" s="135" customFormat="1" ht="13.5"/>
    <row r="4309" s="135" customFormat="1" ht="13.5"/>
    <row r="4310" s="135" customFormat="1" ht="13.5"/>
    <row r="4311" s="135" customFormat="1" ht="13.5"/>
    <row r="4312" s="135" customFormat="1" ht="13.5"/>
    <row r="4313" s="135" customFormat="1" ht="13.5"/>
    <row r="4314" s="135" customFormat="1" ht="13.5"/>
    <row r="4315" s="135" customFormat="1" ht="13.5"/>
    <row r="4316" s="135" customFormat="1" ht="13.5"/>
    <row r="4317" s="135" customFormat="1" ht="13.5"/>
    <row r="4318" s="135" customFormat="1" ht="13.5"/>
    <row r="4319" s="135" customFormat="1" ht="13.5"/>
    <row r="4320" s="135" customFormat="1" ht="13.5"/>
    <row r="4321" s="135" customFormat="1" ht="13.5"/>
    <row r="4322" s="135" customFormat="1" ht="13.5"/>
    <row r="4323" s="135" customFormat="1" ht="13.5"/>
    <row r="4324" s="135" customFormat="1" ht="13.5"/>
    <row r="4325" s="135" customFormat="1" ht="13.5"/>
    <row r="4326" s="135" customFormat="1" ht="13.5"/>
    <row r="4327" s="135" customFormat="1" ht="13.5"/>
    <row r="4328" s="135" customFormat="1" ht="13.5"/>
    <row r="4329" s="135" customFormat="1" ht="13.5"/>
    <row r="4330" s="135" customFormat="1" ht="13.5"/>
    <row r="4331" s="135" customFormat="1" ht="13.5"/>
    <row r="4332" s="135" customFormat="1" ht="13.5"/>
    <row r="4333" s="135" customFormat="1" ht="13.5"/>
    <row r="4334" s="135" customFormat="1" ht="13.5"/>
    <row r="4335" s="135" customFormat="1" ht="13.5"/>
    <row r="4336" s="135" customFormat="1" ht="13.5"/>
    <row r="4337" s="135" customFormat="1" ht="13.5"/>
    <row r="4338" s="135" customFormat="1" ht="13.5"/>
    <row r="4339" s="135" customFormat="1" ht="13.5"/>
    <row r="4340" s="135" customFormat="1" ht="13.5"/>
    <row r="4341" s="135" customFormat="1" ht="13.5"/>
    <row r="4342" s="135" customFormat="1" ht="13.5"/>
    <row r="4343" s="135" customFormat="1" ht="13.5"/>
    <row r="4344" s="135" customFormat="1" ht="13.5"/>
    <row r="4345" s="135" customFormat="1" ht="13.5"/>
    <row r="4346" s="135" customFormat="1" ht="13.5"/>
    <row r="4347" s="135" customFormat="1" ht="13.5"/>
    <row r="4348" s="135" customFormat="1" ht="13.5"/>
    <row r="4349" s="135" customFormat="1" ht="13.5"/>
    <row r="4350" s="135" customFormat="1" ht="13.5"/>
    <row r="4351" s="135" customFormat="1" ht="13.5"/>
    <row r="4352" s="135" customFormat="1" ht="13.5"/>
    <row r="4353" s="135" customFormat="1" ht="13.5"/>
    <row r="4354" s="135" customFormat="1" ht="13.5"/>
    <row r="4355" s="135" customFormat="1" ht="13.5"/>
    <row r="4356" s="135" customFormat="1" ht="13.5"/>
    <row r="4357" s="135" customFormat="1" ht="13.5"/>
    <row r="4358" s="135" customFormat="1" ht="13.5"/>
    <row r="4359" s="135" customFormat="1" ht="13.5"/>
    <row r="4360" s="135" customFormat="1" ht="13.5"/>
    <row r="4361" s="135" customFormat="1" ht="13.5"/>
    <row r="4362" s="135" customFormat="1" ht="13.5"/>
    <row r="4363" s="135" customFormat="1" ht="13.5"/>
    <row r="4364" s="135" customFormat="1" ht="13.5"/>
    <row r="4365" s="135" customFormat="1" ht="13.5"/>
    <row r="4366" s="135" customFormat="1" ht="13.5"/>
    <row r="4367" s="135" customFormat="1" ht="13.5"/>
    <row r="4368" s="135" customFormat="1" ht="13.5"/>
    <row r="4369" s="135" customFormat="1" ht="13.5"/>
    <row r="4370" s="135" customFormat="1" ht="13.5"/>
    <row r="4371" s="135" customFormat="1" ht="13.5"/>
    <row r="4372" s="135" customFormat="1" ht="13.5"/>
    <row r="4373" s="135" customFormat="1" ht="13.5"/>
    <row r="4374" s="135" customFormat="1" ht="13.5"/>
    <row r="4375" s="135" customFormat="1" ht="13.5"/>
    <row r="4376" s="135" customFormat="1" ht="13.5"/>
    <row r="4377" s="135" customFormat="1" ht="13.5"/>
    <row r="4378" s="135" customFormat="1" ht="13.5"/>
    <row r="4379" s="135" customFormat="1" ht="13.5"/>
    <row r="4380" s="135" customFormat="1" ht="13.5"/>
    <row r="4381" s="135" customFormat="1" ht="13.5"/>
    <row r="4382" s="135" customFormat="1" ht="13.5"/>
    <row r="4383" s="135" customFormat="1" ht="13.5"/>
    <row r="4384" s="135" customFormat="1" ht="13.5"/>
    <row r="4385" s="135" customFormat="1" ht="13.5"/>
    <row r="4386" s="135" customFormat="1" ht="13.5"/>
    <row r="4387" s="135" customFormat="1" ht="13.5"/>
    <row r="4388" s="135" customFormat="1" ht="13.5"/>
    <row r="4389" s="135" customFormat="1" ht="13.5"/>
    <row r="4390" s="135" customFormat="1" ht="13.5"/>
    <row r="4391" s="135" customFormat="1" ht="13.5"/>
    <row r="4392" s="135" customFormat="1" ht="13.5"/>
    <row r="4393" s="135" customFormat="1" ht="13.5"/>
    <row r="4394" s="135" customFormat="1" ht="13.5"/>
    <row r="4395" s="135" customFormat="1" ht="13.5"/>
    <row r="4396" s="135" customFormat="1" ht="13.5"/>
    <row r="4397" s="135" customFormat="1" ht="13.5"/>
    <row r="4398" s="135" customFormat="1" ht="13.5"/>
    <row r="4399" s="135" customFormat="1" ht="13.5"/>
    <row r="4400" s="135" customFormat="1" ht="13.5"/>
    <row r="4401" s="135" customFormat="1" ht="13.5"/>
    <row r="4402" s="135" customFormat="1" ht="13.5"/>
    <row r="4403" s="135" customFormat="1" ht="13.5"/>
    <row r="4404" s="135" customFormat="1" ht="13.5"/>
    <row r="4405" s="135" customFormat="1" ht="13.5"/>
    <row r="4406" s="135" customFormat="1" ht="13.5"/>
    <row r="4407" s="135" customFormat="1" ht="13.5"/>
    <row r="4408" s="135" customFormat="1" ht="13.5"/>
    <row r="4409" s="135" customFormat="1" ht="13.5"/>
    <row r="4410" s="135" customFormat="1" ht="13.5"/>
    <row r="4411" s="135" customFormat="1" ht="13.5"/>
    <row r="4412" s="135" customFormat="1" ht="13.5"/>
    <row r="4413" s="135" customFormat="1" ht="13.5"/>
    <row r="4414" s="135" customFormat="1" ht="13.5"/>
    <row r="4415" s="135" customFormat="1" ht="13.5"/>
    <row r="4416" s="135" customFormat="1" ht="13.5"/>
    <row r="4417" s="135" customFormat="1" ht="13.5"/>
    <row r="4418" s="135" customFormat="1" ht="13.5"/>
    <row r="4419" s="135" customFormat="1" ht="13.5"/>
    <row r="4420" s="135" customFormat="1" ht="13.5"/>
    <row r="4421" s="135" customFormat="1" ht="13.5"/>
    <row r="4422" s="135" customFormat="1" ht="13.5"/>
    <row r="4423" s="135" customFormat="1" ht="13.5"/>
    <row r="4424" s="135" customFormat="1" ht="13.5"/>
    <row r="4425" s="135" customFormat="1" ht="13.5"/>
    <row r="4426" s="135" customFormat="1" ht="13.5"/>
    <row r="4427" s="135" customFormat="1" ht="13.5"/>
    <row r="4428" s="135" customFormat="1" ht="13.5"/>
    <row r="4429" s="135" customFormat="1" ht="13.5"/>
    <row r="4430" s="135" customFormat="1" ht="13.5"/>
    <row r="4431" s="135" customFormat="1" ht="13.5"/>
    <row r="4432" s="135" customFormat="1" ht="13.5"/>
    <row r="4433" s="135" customFormat="1" ht="13.5"/>
    <row r="4434" s="135" customFormat="1" ht="13.5"/>
    <row r="4435" s="135" customFormat="1" ht="13.5"/>
    <row r="4436" s="135" customFormat="1" ht="13.5"/>
    <row r="4437" s="135" customFormat="1" ht="13.5"/>
    <row r="4438" s="135" customFormat="1" ht="13.5"/>
    <row r="4439" s="135" customFormat="1" ht="13.5"/>
    <row r="4440" s="135" customFormat="1" ht="13.5"/>
    <row r="4441" s="135" customFormat="1" ht="13.5"/>
    <row r="4442" s="135" customFormat="1" ht="13.5"/>
    <row r="4443" s="135" customFormat="1" ht="13.5"/>
    <row r="4444" s="135" customFormat="1" ht="13.5"/>
    <row r="4445" s="135" customFormat="1" ht="13.5"/>
    <row r="4446" s="135" customFormat="1" ht="13.5"/>
    <row r="4447" s="135" customFormat="1" ht="13.5"/>
    <row r="4448" s="135" customFormat="1" ht="13.5"/>
    <row r="4449" s="135" customFormat="1" ht="13.5"/>
    <row r="4450" s="135" customFormat="1" ht="13.5"/>
    <row r="4451" s="135" customFormat="1" ht="13.5"/>
    <row r="4452" s="135" customFormat="1" ht="13.5"/>
    <row r="4453" s="135" customFormat="1" ht="13.5"/>
    <row r="4454" s="135" customFormat="1" ht="13.5"/>
    <row r="4455" s="135" customFormat="1" ht="13.5"/>
    <row r="4456" s="135" customFormat="1" ht="13.5"/>
    <row r="4457" s="135" customFormat="1" ht="13.5"/>
    <row r="4458" s="135" customFormat="1" ht="13.5"/>
    <row r="4459" s="135" customFormat="1" ht="13.5"/>
    <row r="4460" s="135" customFormat="1" ht="13.5"/>
    <row r="4461" s="135" customFormat="1" ht="13.5"/>
    <row r="4462" s="135" customFormat="1" ht="13.5"/>
    <row r="4463" s="135" customFormat="1" ht="13.5"/>
    <row r="4464" s="135" customFormat="1" ht="13.5"/>
    <row r="4465" s="135" customFormat="1" ht="13.5"/>
    <row r="4466" s="135" customFormat="1" ht="13.5"/>
    <row r="4467" s="135" customFormat="1" ht="13.5"/>
    <row r="4468" s="135" customFormat="1" ht="13.5"/>
    <row r="4469" s="135" customFormat="1" ht="13.5"/>
    <row r="4470" s="135" customFormat="1" ht="13.5"/>
    <row r="4471" s="135" customFormat="1" ht="13.5"/>
    <row r="4472" s="135" customFormat="1" ht="13.5"/>
    <row r="4473" s="135" customFormat="1" ht="13.5"/>
    <row r="4474" s="135" customFormat="1" ht="13.5"/>
    <row r="4475" s="135" customFormat="1" ht="13.5"/>
    <row r="4476" s="135" customFormat="1" ht="13.5"/>
    <row r="4477" s="135" customFormat="1" ht="13.5"/>
    <row r="4478" s="135" customFormat="1" ht="13.5"/>
    <row r="4479" s="135" customFormat="1" ht="13.5"/>
    <row r="4480" s="135" customFormat="1" ht="13.5"/>
    <row r="4481" s="135" customFormat="1" ht="13.5"/>
    <row r="4482" s="135" customFormat="1" ht="13.5"/>
    <row r="4483" s="135" customFormat="1" ht="13.5"/>
    <row r="4484" s="135" customFormat="1" ht="13.5"/>
    <row r="4485" s="135" customFormat="1" ht="13.5"/>
    <row r="4486" s="135" customFormat="1" ht="13.5"/>
    <row r="4487" s="135" customFormat="1" ht="13.5"/>
    <row r="4488" s="135" customFormat="1" ht="13.5"/>
    <row r="4489" s="135" customFormat="1" ht="13.5"/>
    <row r="4490" s="135" customFormat="1" ht="13.5"/>
    <row r="4491" s="135" customFormat="1" ht="13.5"/>
    <row r="4492" s="135" customFormat="1" ht="13.5"/>
    <row r="4493" s="135" customFormat="1" ht="13.5"/>
    <row r="4494" s="135" customFormat="1" ht="13.5"/>
    <row r="4495" s="135" customFormat="1" ht="13.5"/>
    <row r="4496" s="135" customFormat="1" ht="13.5"/>
    <row r="4497" s="135" customFormat="1" ht="13.5"/>
    <row r="4498" s="135" customFormat="1" ht="13.5"/>
    <row r="4499" s="135" customFormat="1" ht="13.5"/>
    <row r="4500" s="135" customFormat="1" ht="13.5"/>
    <row r="4501" s="135" customFormat="1" ht="13.5"/>
    <row r="4502" s="135" customFormat="1" ht="13.5"/>
    <row r="4503" s="135" customFormat="1" ht="13.5"/>
    <row r="4504" s="135" customFormat="1" ht="13.5"/>
    <row r="4505" s="135" customFormat="1" ht="13.5"/>
    <row r="4506" s="135" customFormat="1" ht="13.5"/>
    <row r="4507" s="135" customFormat="1" ht="13.5"/>
    <row r="4508" s="135" customFormat="1" ht="13.5"/>
    <row r="4509" s="135" customFormat="1" ht="13.5"/>
    <row r="4510" s="135" customFormat="1" ht="13.5"/>
    <row r="4511" s="135" customFormat="1" ht="13.5"/>
    <row r="4512" s="135" customFormat="1" ht="13.5"/>
    <row r="4513" s="135" customFormat="1" ht="13.5"/>
    <row r="4514" s="135" customFormat="1" ht="13.5"/>
    <row r="4515" s="135" customFormat="1" ht="13.5"/>
    <row r="4516" s="135" customFormat="1" ht="13.5"/>
    <row r="4517" s="135" customFormat="1" ht="13.5"/>
    <row r="4518" s="135" customFormat="1" ht="13.5"/>
    <row r="4519" s="135" customFormat="1" ht="13.5"/>
    <row r="4520" s="135" customFormat="1" ht="13.5"/>
    <row r="4521" s="135" customFormat="1" ht="13.5"/>
    <row r="4522" s="135" customFormat="1" ht="13.5"/>
    <row r="4523" s="135" customFormat="1" ht="13.5"/>
    <row r="4524" s="135" customFormat="1" ht="13.5"/>
    <row r="4525" s="135" customFormat="1" ht="13.5"/>
    <row r="4526" s="135" customFormat="1" ht="13.5"/>
    <row r="4527" s="135" customFormat="1" ht="13.5"/>
    <row r="4528" s="135" customFormat="1" ht="13.5"/>
    <row r="4529" s="135" customFormat="1" ht="13.5"/>
    <row r="4530" s="135" customFormat="1" ht="13.5"/>
    <row r="4531" s="135" customFormat="1" ht="13.5"/>
    <row r="4532" s="135" customFormat="1" ht="13.5"/>
    <row r="4533" s="135" customFormat="1" ht="13.5"/>
    <row r="4534" s="135" customFormat="1" ht="13.5"/>
    <row r="4535" s="135" customFormat="1" ht="13.5"/>
    <row r="4536" s="135" customFormat="1" ht="13.5"/>
    <row r="4537" s="135" customFormat="1" ht="13.5"/>
    <row r="4538" s="135" customFormat="1" ht="13.5"/>
    <row r="4539" s="135" customFormat="1" ht="13.5"/>
    <row r="4540" s="135" customFormat="1" ht="13.5"/>
    <row r="4541" s="135" customFormat="1" ht="13.5"/>
    <row r="4542" s="135" customFormat="1" ht="13.5"/>
    <row r="4543" s="135" customFormat="1" ht="13.5"/>
    <row r="4544" s="135" customFormat="1" ht="13.5"/>
    <row r="4545" s="135" customFormat="1" ht="13.5"/>
    <row r="4546" s="135" customFormat="1" ht="13.5"/>
    <row r="4547" s="135" customFormat="1" ht="13.5"/>
    <row r="4548" s="135" customFormat="1" ht="13.5"/>
    <row r="4549" s="135" customFormat="1" ht="13.5"/>
    <row r="4550" s="135" customFormat="1" ht="13.5"/>
    <row r="4551" s="135" customFormat="1" ht="13.5"/>
    <row r="4552" s="135" customFormat="1" ht="13.5"/>
    <row r="4553" s="135" customFormat="1" ht="13.5"/>
    <row r="4554" s="135" customFormat="1" ht="13.5"/>
    <row r="4555" s="135" customFormat="1" ht="13.5"/>
    <row r="4556" s="135" customFormat="1" ht="13.5"/>
    <row r="4557" s="135" customFormat="1" ht="13.5"/>
    <row r="4558" s="135" customFormat="1" ht="13.5"/>
    <row r="4559" s="135" customFormat="1" ht="13.5"/>
    <row r="4560" s="135" customFormat="1" ht="13.5"/>
    <row r="4561" s="135" customFormat="1" ht="13.5"/>
    <row r="4562" s="135" customFormat="1" ht="13.5"/>
    <row r="4563" s="135" customFormat="1" ht="13.5"/>
    <row r="4564" s="135" customFormat="1" ht="13.5"/>
    <row r="4565" s="135" customFormat="1" ht="13.5"/>
    <row r="4566" s="135" customFormat="1" ht="13.5"/>
    <row r="4567" s="135" customFormat="1" ht="13.5"/>
    <row r="4568" s="135" customFormat="1" ht="13.5"/>
    <row r="4569" s="135" customFormat="1" ht="13.5"/>
    <row r="4570" s="135" customFormat="1" ht="13.5"/>
    <row r="4571" s="135" customFormat="1" ht="13.5"/>
    <row r="4572" s="135" customFormat="1" ht="13.5"/>
    <row r="4573" s="135" customFormat="1" ht="13.5"/>
    <row r="4574" s="135" customFormat="1" ht="13.5"/>
    <row r="4575" s="135" customFormat="1" ht="13.5"/>
    <row r="4576" s="135" customFormat="1" ht="13.5"/>
    <row r="4577" s="135" customFormat="1" ht="13.5"/>
    <row r="4578" s="135" customFormat="1" ht="13.5"/>
    <row r="4579" s="135" customFormat="1" ht="13.5"/>
    <row r="4580" s="135" customFormat="1" ht="13.5"/>
    <row r="4581" s="135" customFormat="1" ht="13.5"/>
    <row r="4582" s="135" customFormat="1" ht="13.5"/>
    <row r="4583" s="135" customFormat="1" ht="13.5"/>
    <row r="4584" s="135" customFormat="1" ht="13.5"/>
    <row r="4585" s="135" customFormat="1" ht="13.5"/>
    <row r="4586" s="135" customFormat="1" ht="13.5"/>
    <row r="4587" s="135" customFormat="1" ht="13.5"/>
    <row r="4588" s="135" customFormat="1" ht="13.5"/>
    <row r="4589" s="135" customFormat="1" ht="13.5"/>
    <row r="4590" s="135" customFormat="1" ht="13.5"/>
    <row r="4591" s="135" customFormat="1" ht="13.5"/>
    <row r="4592" s="135" customFormat="1" ht="13.5"/>
    <row r="4593" s="135" customFormat="1" ht="13.5"/>
    <row r="4594" s="135" customFormat="1" ht="13.5"/>
    <row r="4595" s="135" customFormat="1" ht="13.5"/>
    <row r="4596" s="135" customFormat="1" ht="13.5"/>
    <row r="4597" s="135" customFormat="1" ht="13.5"/>
    <row r="4598" s="135" customFormat="1" ht="13.5"/>
    <row r="4599" s="135" customFormat="1" ht="13.5"/>
    <row r="4600" s="135" customFormat="1" ht="13.5"/>
    <row r="4601" s="135" customFormat="1" ht="13.5"/>
    <row r="4602" s="135" customFormat="1" ht="13.5"/>
    <row r="4603" s="135" customFormat="1" ht="13.5"/>
    <row r="4604" s="135" customFormat="1" ht="13.5"/>
    <row r="4605" s="135" customFormat="1" ht="13.5"/>
    <row r="4606" s="135" customFormat="1" ht="13.5"/>
    <row r="4607" s="135" customFormat="1" ht="13.5"/>
    <row r="4608" s="135" customFormat="1" ht="13.5"/>
    <row r="4609" s="135" customFormat="1" ht="13.5"/>
    <row r="4610" s="135" customFormat="1" ht="13.5"/>
    <row r="4611" s="135" customFormat="1" ht="13.5"/>
    <row r="4612" s="135" customFormat="1" ht="13.5"/>
    <row r="4613" s="135" customFormat="1" ht="13.5"/>
    <row r="4614" s="135" customFormat="1" ht="13.5"/>
    <row r="4615" s="135" customFormat="1" ht="13.5"/>
    <row r="4616" s="135" customFormat="1" ht="13.5"/>
    <row r="4617" s="135" customFormat="1" ht="13.5"/>
    <row r="4618" s="135" customFormat="1" ht="13.5"/>
    <row r="4619" s="135" customFormat="1" ht="13.5"/>
    <row r="4620" s="135" customFormat="1" ht="13.5"/>
    <row r="4621" s="135" customFormat="1" ht="13.5"/>
    <row r="4622" s="135" customFormat="1" ht="13.5"/>
    <row r="4623" s="135" customFormat="1" ht="13.5"/>
    <row r="4624" s="135" customFormat="1" ht="13.5"/>
    <row r="4625" s="135" customFormat="1" ht="13.5"/>
    <row r="4626" s="135" customFormat="1" ht="13.5"/>
    <row r="4627" s="135" customFormat="1" ht="13.5"/>
    <row r="4628" s="135" customFormat="1" ht="13.5"/>
    <row r="4629" s="135" customFormat="1" ht="13.5"/>
    <row r="4630" s="135" customFormat="1" ht="13.5"/>
    <row r="4631" s="135" customFormat="1" ht="13.5"/>
    <row r="4632" s="135" customFormat="1" ht="13.5"/>
    <row r="4633" s="135" customFormat="1" ht="13.5"/>
    <row r="4634" s="135" customFormat="1" ht="13.5"/>
    <row r="4635" s="135" customFormat="1" ht="13.5"/>
    <row r="4636" s="135" customFormat="1" ht="13.5"/>
    <row r="4637" s="135" customFormat="1" ht="13.5"/>
    <row r="4638" s="135" customFormat="1" ht="13.5"/>
    <row r="4639" s="135" customFormat="1" ht="13.5"/>
    <row r="4640" s="135" customFormat="1" ht="13.5"/>
    <row r="4641" s="135" customFormat="1" ht="13.5"/>
    <row r="4642" s="135" customFormat="1" ht="13.5"/>
    <row r="4643" s="135" customFormat="1" ht="13.5"/>
    <row r="4644" s="135" customFormat="1" ht="13.5"/>
    <row r="4645" s="135" customFormat="1" ht="13.5"/>
    <row r="4646" s="135" customFormat="1" ht="13.5"/>
    <row r="4647" s="135" customFormat="1" ht="13.5"/>
    <row r="4648" s="135" customFormat="1" ht="13.5"/>
    <row r="4649" s="135" customFormat="1" ht="13.5"/>
    <row r="4650" s="135" customFormat="1" ht="13.5"/>
    <row r="4651" s="135" customFormat="1" ht="13.5"/>
    <row r="4652" s="135" customFormat="1" ht="13.5"/>
    <row r="4653" s="135" customFormat="1" ht="13.5"/>
    <row r="4654" s="135" customFormat="1" ht="13.5"/>
    <row r="4655" s="135" customFormat="1" ht="13.5"/>
    <row r="4656" s="135" customFormat="1" ht="13.5"/>
    <row r="4657" s="135" customFormat="1" ht="13.5"/>
    <row r="4658" s="135" customFormat="1" ht="13.5"/>
    <row r="4659" s="135" customFormat="1" ht="13.5"/>
    <row r="4660" s="135" customFormat="1" ht="13.5"/>
    <row r="4661" s="135" customFormat="1" ht="13.5"/>
    <row r="4662" s="135" customFormat="1" ht="13.5"/>
    <row r="4663" s="135" customFormat="1" ht="13.5"/>
    <row r="4664" s="135" customFormat="1" ht="13.5"/>
    <row r="4665" s="135" customFormat="1" ht="13.5"/>
    <row r="4666" s="135" customFormat="1" ht="13.5"/>
    <row r="4667" s="135" customFormat="1" ht="13.5"/>
    <row r="4668" s="135" customFormat="1" ht="13.5"/>
    <row r="4669" s="135" customFormat="1" ht="13.5"/>
    <row r="4670" s="135" customFormat="1" ht="13.5"/>
    <row r="4671" s="135" customFormat="1" ht="13.5"/>
    <row r="4672" s="135" customFormat="1" ht="13.5"/>
    <row r="4673" s="135" customFormat="1" ht="13.5"/>
    <row r="4674" s="135" customFormat="1" ht="13.5"/>
    <row r="4675" s="135" customFormat="1" ht="13.5"/>
    <row r="4676" s="135" customFormat="1" ht="13.5"/>
    <row r="4677" s="135" customFormat="1" ht="13.5"/>
    <row r="4678" s="135" customFormat="1" ht="13.5"/>
    <row r="4679" s="135" customFormat="1" ht="13.5"/>
    <row r="4680" s="135" customFormat="1" ht="13.5"/>
    <row r="4681" s="135" customFormat="1" ht="13.5"/>
    <row r="4682" s="135" customFormat="1" ht="13.5"/>
    <row r="4683" s="135" customFormat="1" ht="13.5"/>
    <row r="4684" s="135" customFormat="1" ht="13.5"/>
    <row r="4685" s="135" customFormat="1" ht="13.5"/>
    <row r="4686" s="135" customFormat="1" ht="13.5"/>
    <row r="4687" s="135" customFormat="1" ht="13.5"/>
    <row r="4688" s="135" customFormat="1" ht="13.5"/>
    <row r="4689" s="135" customFormat="1" ht="13.5"/>
    <row r="4690" s="135" customFormat="1" ht="13.5"/>
    <row r="4691" s="135" customFormat="1" ht="13.5"/>
    <row r="4692" s="135" customFormat="1" ht="13.5"/>
    <row r="4693" s="135" customFormat="1" ht="13.5"/>
    <row r="4694" s="135" customFormat="1" ht="13.5"/>
    <row r="4695" s="135" customFormat="1" ht="13.5"/>
    <row r="4696" s="135" customFormat="1" ht="13.5"/>
    <row r="4697" s="135" customFormat="1" ht="13.5"/>
    <row r="4698" s="135" customFormat="1" ht="13.5"/>
    <row r="4699" s="135" customFormat="1" ht="13.5"/>
    <row r="4700" s="135" customFormat="1" ht="13.5"/>
    <row r="4701" s="135" customFormat="1" ht="13.5"/>
    <row r="4702" s="135" customFormat="1" ht="13.5"/>
    <row r="4703" s="135" customFormat="1" ht="13.5"/>
    <row r="4704" s="135" customFormat="1" ht="13.5"/>
    <row r="4705" s="135" customFormat="1" ht="13.5"/>
    <row r="4706" s="135" customFormat="1" ht="13.5"/>
    <row r="4707" s="135" customFormat="1" ht="13.5"/>
    <row r="4708" s="135" customFormat="1" ht="13.5"/>
    <row r="4709" s="135" customFormat="1" ht="13.5"/>
    <row r="4710" s="135" customFormat="1" ht="13.5"/>
    <row r="4711" s="135" customFormat="1" ht="13.5"/>
    <row r="4712" s="135" customFormat="1" ht="13.5"/>
    <row r="4713" s="135" customFormat="1" ht="13.5"/>
    <row r="4714" s="135" customFormat="1" ht="13.5"/>
    <row r="4715" s="135" customFormat="1" ht="13.5"/>
    <row r="4716" s="135" customFormat="1" ht="13.5"/>
    <row r="4717" s="135" customFormat="1" ht="13.5"/>
    <row r="4718" s="135" customFormat="1" ht="13.5"/>
    <row r="4719" s="135" customFormat="1" ht="13.5"/>
    <row r="4720" s="135" customFormat="1" ht="13.5"/>
    <row r="4721" s="135" customFormat="1" ht="13.5"/>
    <row r="4722" s="135" customFormat="1" ht="13.5"/>
    <row r="4723" s="135" customFormat="1" ht="13.5"/>
    <row r="4724" s="135" customFormat="1" ht="13.5"/>
    <row r="4725" s="135" customFormat="1" ht="13.5"/>
    <row r="4726" s="135" customFormat="1" ht="13.5"/>
    <row r="4727" s="135" customFormat="1" ht="13.5"/>
    <row r="4728" s="135" customFormat="1" ht="13.5"/>
    <row r="4729" s="135" customFormat="1" ht="13.5"/>
    <row r="4730" s="135" customFormat="1" ht="13.5"/>
    <row r="4731" s="135" customFormat="1" ht="13.5"/>
    <row r="4732" s="135" customFormat="1" ht="13.5"/>
    <row r="4733" s="135" customFormat="1" ht="13.5"/>
    <row r="4734" s="135" customFormat="1" ht="13.5"/>
    <row r="4735" s="135" customFormat="1" ht="13.5"/>
    <row r="4736" s="135" customFormat="1" ht="13.5"/>
    <row r="4737" s="135" customFormat="1" ht="13.5"/>
    <row r="4738" s="135" customFormat="1" ht="13.5"/>
    <row r="4739" s="135" customFormat="1" ht="13.5"/>
    <row r="4740" s="135" customFormat="1" ht="13.5"/>
    <row r="4741" s="135" customFormat="1" ht="13.5"/>
    <row r="4742" s="135" customFormat="1" ht="13.5"/>
    <row r="4743" s="135" customFormat="1" ht="13.5"/>
    <row r="4744" s="135" customFormat="1" ht="13.5"/>
    <row r="4745" s="135" customFormat="1" ht="13.5"/>
    <row r="4746" s="135" customFormat="1" ht="13.5"/>
    <row r="4747" s="135" customFormat="1" ht="13.5"/>
    <row r="4748" s="135" customFormat="1" ht="13.5"/>
    <row r="4749" s="135" customFormat="1" ht="13.5"/>
    <row r="4750" s="135" customFormat="1" ht="13.5"/>
    <row r="4751" s="135" customFormat="1" ht="13.5"/>
    <row r="4752" s="135" customFormat="1" ht="13.5"/>
    <row r="4753" s="135" customFormat="1" ht="13.5"/>
    <row r="4754" s="135" customFormat="1" ht="13.5"/>
    <row r="4755" s="135" customFormat="1" ht="13.5"/>
    <row r="4756" s="135" customFormat="1" ht="13.5"/>
    <row r="4757" s="135" customFormat="1" ht="13.5"/>
    <row r="4758" s="135" customFormat="1" ht="13.5"/>
    <row r="4759" s="135" customFormat="1" ht="13.5"/>
    <row r="4760" s="135" customFormat="1" ht="13.5"/>
    <row r="4761" s="135" customFormat="1" ht="13.5"/>
    <row r="4762" s="135" customFormat="1" ht="13.5"/>
    <row r="4763" s="135" customFormat="1" ht="13.5"/>
    <row r="4764" s="135" customFormat="1" ht="13.5"/>
    <row r="4765" s="135" customFormat="1" ht="13.5"/>
    <row r="4766" s="135" customFormat="1" ht="13.5"/>
    <row r="4767" s="135" customFormat="1" ht="13.5"/>
    <row r="4768" s="135" customFormat="1" ht="13.5"/>
    <row r="4769" s="135" customFormat="1" ht="13.5"/>
    <row r="4770" s="135" customFormat="1" ht="13.5"/>
    <row r="4771" s="135" customFormat="1" ht="13.5"/>
    <row r="4772" s="135" customFormat="1" ht="13.5"/>
    <row r="4773" s="135" customFormat="1" ht="13.5"/>
    <row r="4774" s="135" customFormat="1" ht="13.5"/>
    <row r="4775" s="135" customFormat="1" ht="13.5"/>
    <row r="4776" s="135" customFormat="1" ht="13.5"/>
    <row r="4777" s="135" customFormat="1" ht="13.5"/>
    <row r="4778" s="135" customFormat="1" ht="13.5"/>
    <row r="4779" s="135" customFormat="1" ht="13.5"/>
    <row r="4780" s="135" customFormat="1" ht="13.5"/>
    <row r="4781" s="135" customFormat="1" ht="13.5"/>
    <row r="4782" s="135" customFormat="1" ht="13.5"/>
    <row r="4783" s="135" customFormat="1" ht="13.5"/>
    <row r="4784" s="135" customFormat="1" ht="13.5"/>
    <row r="4785" s="135" customFormat="1" ht="13.5"/>
    <row r="4786" s="135" customFormat="1" ht="13.5"/>
    <row r="4787" s="135" customFormat="1" ht="13.5"/>
    <row r="4788" s="135" customFormat="1" ht="13.5"/>
    <row r="4789" s="135" customFormat="1" ht="13.5"/>
    <row r="4790" s="135" customFormat="1" ht="13.5"/>
    <row r="4791" s="135" customFormat="1" ht="13.5"/>
    <row r="4792" s="135" customFormat="1" ht="13.5"/>
    <row r="4793" s="135" customFormat="1" ht="13.5"/>
    <row r="4794" s="135" customFormat="1" ht="13.5"/>
    <row r="4795" s="135" customFormat="1" ht="13.5"/>
    <row r="4796" s="135" customFormat="1" ht="13.5"/>
    <row r="4797" s="135" customFormat="1" ht="13.5"/>
    <row r="4798" s="135" customFormat="1" ht="13.5"/>
    <row r="4799" s="135" customFormat="1" ht="13.5"/>
    <row r="4800" s="135" customFormat="1" ht="13.5"/>
    <row r="4801" s="135" customFormat="1" ht="13.5"/>
    <row r="4802" s="135" customFormat="1" ht="13.5"/>
    <row r="4803" s="135" customFormat="1" ht="13.5"/>
    <row r="4804" s="135" customFormat="1" ht="13.5"/>
    <row r="4805" s="135" customFormat="1" ht="13.5"/>
    <row r="4806" s="135" customFormat="1" ht="13.5"/>
    <row r="4807" s="135" customFormat="1" ht="13.5"/>
    <row r="4808" s="135" customFormat="1" ht="13.5"/>
    <row r="4809" s="135" customFormat="1" ht="13.5"/>
    <row r="4810" s="135" customFormat="1" ht="13.5"/>
    <row r="4811" s="135" customFormat="1" ht="13.5"/>
    <row r="4812" s="135" customFormat="1" ht="13.5"/>
    <row r="4813" s="135" customFormat="1" ht="13.5"/>
    <row r="4814" s="135" customFormat="1" ht="13.5"/>
    <row r="4815" s="135" customFormat="1" ht="13.5"/>
    <row r="4816" s="135" customFormat="1" ht="13.5"/>
    <row r="4817" s="135" customFormat="1" ht="13.5"/>
    <row r="4818" s="135" customFormat="1" ht="13.5"/>
    <row r="4819" s="135" customFormat="1" ht="13.5"/>
    <row r="4820" s="135" customFormat="1" ht="13.5"/>
    <row r="4821" s="135" customFormat="1" ht="13.5"/>
    <row r="4822" s="135" customFormat="1" ht="13.5"/>
    <row r="4823" s="135" customFormat="1" ht="13.5"/>
    <row r="4824" s="135" customFormat="1" ht="13.5"/>
    <row r="4825" s="135" customFormat="1" ht="13.5"/>
    <row r="4826" s="135" customFormat="1" ht="13.5"/>
    <row r="4827" s="135" customFormat="1" ht="13.5"/>
    <row r="4828" s="135" customFormat="1" ht="13.5"/>
    <row r="4829" s="135" customFormat="1" ht="13.5"/>
    <row r="4830" s="135" customFormat="1" ht="13.5"/>
    <row r="4831" s="135" customFormat="1" ht="13.5"/>
    <row r="4832" s="135" customFormat="1" ht="13.5"/>
    <row r="4833" s="135" customFormat="1" ht="13.5"/>
    <row r="4834" s="135" customFormat="1" ht="13.5"/>
    <row r="4835" s="135" customFormat="1" ht="13.5"/>
    <row r="4836" s="135" customFormat="1" ht="13.5"/>
    <row r="4837" s="135" customFormat="1" ht="13.5"/>
    <row r="4838" s="135" customFormat="1" ht="13.5"/>
    <row r="4839" s="135" customFormat="1" ht="13.5"/>
    <row r="4840" s="135" customFormat="1" ht="13.5"/>
    <row r="4841" s="135" customFormat="1" ht="13.5"/>
    <row r="4842" s="135" customFormat="1" ht="13.5"/>
    <row r="4843" s="135" customFormat="1" ht="13.5"/>
    <row r="4844" s="135" customFormat="1" ht="13.5"/>
    <row r="4845" s="135" customFormat="1" ht="13.5"/>
    <row r="4846" s="135" customFormat="1" ht="13.5"/>
    <row r="4847" s="135" customFormat="1" ht="13.5"/>
    <row r="4848" s="135" customFormat="1" ht="13.5"/>
    <row r="4849" s="135" customFormat="1" ht="13.5"/>
    <row r="4850" s="135" customFormat="1" ht="13.5"/>
    <row r="4851" s="135" customFormat="1" ht="13.5"/>
    <row r="4852" s="135" customFormat="1" ht="13.5"/>
    <row r="4853" s="135" customFormat="1" ht="13.5"/>
    <row r="4854" s="135" customFormat="1" ht="13.5"/>
    <row r="4855" s="135" customFormat="1" ht="13.5"/>
    <row r="4856" s="135" customFormat="1" ht="13.5"/>
    <row r="4857" s="135" customFormat="1" ht="13.5"/>
    <row r="4858" s="135" customFormat="1" ht="13.5"/>
    <row r="4859" s="135" customFormat="1" ht="13.5"/>
    <row r="4860" s="135" customFormat="1" ht="13.5"/>
    <row r="4861" s="135" customFormat="1" ht="13.5"/>
    <row r="4862" s="135" customFormat="1" ht="13.5"/>
    <row r="4863" s="135" customFormat="1" ht="13.5"/>
    <row r="4864" s="135" customFormat="1" ht="13.5"/>
    <row r="4865" s="135" customFormat="1" ht="13.5"/>
    <row r="4866" s="135" customFormat="1" ht="13.5"/>
    <row r="4867" s="135" customFormat="1" ht="13.5"/>
    <row r="4868" s="135" customFormat="1" ht="13.5"/>
    <row r="4869" s="135" customFormat="1" ht="13.5"/>
    <row r="4870" s="135" customFormat="1" ht="13.5"/>
    <row r="4871" s="135" customFormat="1" ht="13.5"/>
    <row r="4872" s="135" customFormat="1" ht="13.5"/>
    <row r="4873" s="135" customFormat="1" ht="13.5"/>
    <row r="4874" s="135" customFormat="1" ht="13.5"/>
    <row r="4875" s="135" customFormat="1" ht="13.5"/>
    <row r="4876" s="135" customFormat="1" ht="13.5"/>
    <row r="4877" s="135" customFormat="1" ht="13.5"/>
    <row r="4878" s="135" customFormat="1" ht="13.5"/>
    <row r="4879" s="135" customFormat="1" ht="13.5"/>
    <row r="4880" s="135" customFormat="1" ht="13.5"/>
    <row r="4881" s="135" customFormat="1" ht="13.5"/>
    <row r="4882" s="135" customFormat="1" ht="13.5"/>
    <row r="4883" s="135" customFormat="1" ht="13.5"/>
    <row r="4884" s="135" customFormat="1" ht="13.5"/>
    <row r="4885" s="135" customFormat="1" ht="13.5"/>
    <row r="4886" s="135" customFormat="1" ht="13.5"/>
    <row r="4887" s="135" customFormat="1" ht="13.5"/>
    <row r="4888" s="135" customFormat="1" ht="13.5"/>
    <row r="4889" s="135" customFormat="1" ht="13.5"/>
    <row r="4890" s="135" customFormat="1" ht="13.5"/>
    <row r="4891" s="135" customFormat="1" ht="13.5"/>
    <row r="4892" s="135" customFormat="1" ht="13.5"/>
    <row r="4893" s="135" customFormat="1" ht="13.5"/>
    <row r="4894" s="135" customFormat="1" ht="13.5"/>
    <row r="4895" s="135" customFormat="1" ht="13.5"/>
    <row r="4896" s="135" customFormat="1" ht="13.5"/>
    <row r="4897" s="135" customFormat="1" ht="13.5"/>
    <row r="4898" s="135" customFormat="1" ht="13.5"/>
    <row r="4899" s="135" customFormat="1" ht="13.5"/>
    <row r="4900" s="135" customFormat="1" ht="13.5"/>
    <row r="4901" s="135" customFormat="1" ht="13.5"/>
    <row r="4902" s="135" customFormat="1" ht="13.5"/>
    <row r="4903" s="135" customFormat="1" ht="13.5"/>
    <row r="4904" s="135" customFormat="1" ht="13.5"/>
    <row r="4905" s="135" customFormat="1" ht="13.5"/>
    <row r="4906" s="135" customFormat="1" ht="13.5"/>
    <row r="4907" s="135" customFormat="1" ht="13.5"/>
    <row r="4908" s="135" customFormat="1" ht="13.5"/>
    <row r="4909" s="135" customFormat="1" ht="13.5"/>
    <row r="4910" s="135" customFormat="1" ht="13.5"/>
    <row r="4911" s="135" customFormat="1" ht="13.5"/>
    <row r="4912" s="135" customFormat="1" ht="13.5"/>
    <row r="4913" s="135" customFormat="1" ht="13.5"/>
    <row r="4914" s="135" customFormat="1" ht="13.5"/>
    <row r="4915" s="135" customFormat="1" ht="13.5"/>
    <row r="4916" s="135" customFormat="1" ht="13.5"/>
    <row r="4917" s="135" customFormat="1" ht="13.5"/>
    <row r="4918" s="135" customFormat="1" ht="13.5"/>
    <row r="4919" s="135" customFormat="1" ht="13.5"/>
    <row r="4920" s="135" customFormat="1" ht="13.5"/>
    <row r="4921" s="135" customFormat="1" ht="13.5"/>
    <row r="4922" s="135" customFormat="1" ht="13.5"/>
    <row r="4923" s="135" customFormat="1" ht="13.5"/>
    <row r="4924" s="135" customFormat="1" ht="13.5"/>
    <row r="4925" s="135" customFormat="1" ht="13.5"/>
    <row r="4926" s="135" customFormat="1" ht="13.5"/>
    <row r="4927" s="135" customFormat="1" ht="13.5"/>
    <row r="4928" s="135" customFormat="1" ht="13.5"/>
    <row r="4929" s="135" customFormat="1" ht="13.5"/>
    <row r="4930" s="135" customFormat="1" ht="13.5"/>
    <row r="4931" s="135" customFormat="1" ht="13.5"/>
    <row r="4932" s="135" customFormat="1" ht="13.5"/>
    <row r="4933" s="135" customFormat="1" ht="13.5"/>
    <row r="4934" s="135" customFormat="1" ht="13.5"/>
    <row r="4935" s="135" customFormat="1" ht="13.5"/>
    <row r="4936" s="135" customFormat="1" ht="13.5"/>
    <row r="4937" s="135" customFormat="1" ht="13.5"/>
    <row r="4938" s="135" customFormat="1" ht="13.5"/>
    <row r="4939" s="135" customFormat="1" ht="13.5"/>
    <row r="4940" s="135" customFormat="1" ht="13.5"/>
    <row r="4941" s="135" customFormat="1" ht="13.5"/>
    <row r="4942" s="135" customFormat="1" ht="13.5"/>
    <row r="4943" s="135" customFormat="1" ht="13.5"/>
    <row r="4944" s="135" customFormat="1" ht="13.5"/>
    <row r="4945" s="135" customFormat="1" ht="13.5"/>
    <row r="4946" s="135" customFormat="1" ht="13.5"/>
    <row r="4947" s="135" customFormat="1" ht="13.5"/>
    <row r="4948" s="135" customFormat="1" ht="13.5"/>
    <row r="4949" s="135" customFormat="1" ht="13.5"/>
    <row r="4950" s="135" customFormat="1" ht="13.5"/>
    <row r="4951" s="135" customFormat="1" ht="13.5"/>
    <row r="4952" s="135" customFormat="1" ht="13.5"/>
    <row r="4953" s="135" customFormat="1" ht="13.5"/>
    <row r="4954" s="135" customFormat="1" ht="13.5"/>
    <row r="4955" s="135" customFormat="1" ht="13.5"/>
    <row r="4956" s="135" customFormat="1" ht="13.5"/>
    <row r="4957" s="135" customFormat="1" ht="13.5"/>
    <row r="4958" s="135" customFormat="1" ht="13.5"/>
    <row r="4959" s="135" customFormat="1" ht="13.5"/>
    <row r="4960" s="135" customFormat="1" ht="13.5"/>
    <row r="4961" s="135" customFormat="1" ht="13.5"/>
    <row r="4962" s="135" customFormat="1" ht="13.5"/>
    <row r="4963" s="135" customFormat="1" ht="13.5"/>
    <row r="4964" s="135" customFormat="1" ht="13.5"/>
    <row r="4965" s="135" customFormat="1" ht="13.5"/>
    <row r="4966" s="135" customFormat="1" ht="13.5"/>
    <row r="4967" s="135" customFormat="1" ht="13.5"/>
    <row r="4968" s="135" customFormat="1" ht="13.5"/>
    <row r="4969" s="135" customFormat="1" ht="13.5"/>
    <row r="4970" s="135" customFormat="1" ht="13.5"/>
    <row r="4971" s="135" customFormat="1" ht="13.5"/>
    <row r="4972" s="135" customFormat="1" ht="13.5"/>
    <row r="4973" s="135" customFormat="1" ht="13.5"/>
    <row r="4974" s="135" customFormat="1" ht="13.5"/>
    <row r="4975" s="135" customFormat="1" ht="13.5"/>
    <row r="4976" s="135" customFormat="1" ht="13.5"/>
    <row r="4977" s="135" customFormat="1" ht="13.5"/>
    <row r="4978" s="135" customFormat="1" ht="13.5"/>
    <row r="4979" s="135" customFormat="1" ht="13.5"/>
    <row r="4980" s="135" customFormat="1" ht="13.5"/>
    <row r="4981" s="135" customFormat="1" ht="13.5"/>
    <row r="4982" s="135" customFormat="1" ht="13.5"/>
    <row r="4983" s="135" customFormat="1" ht="13.5"/>
    <row r="4984" s="135" customFormat="1" ht="13.5"/>
    <row r="4985" s="135" customFormat="1" ht="13.5"/>
    <row r="4986" s="135" customFormat="1" ht="13.5"/>
    <row r="4987" s="135" customFormat="1" ht="13.5"/>
    <row r="4988" s="135" customFormat="1" ht="13.5"/>
    <row r="4989" s="135" customFormat="1" ht="13.5"/>
    <row r="4990" s="135" customFormat="1" ht="13.5"/>
    <row r="4991" s="135" customFormat="1" ht="13.5"/>
    <row r="4992" s="135" customFormat="1" ht="13.5"/>
    <row r="4993" s="135" customFormat="1" ht="13.5"/>
    <row r="4994" s="135" customFormat="1" ht="13.5"/>
    <row r="4995" s="135" customFormat="1" ht="13.5"/>
    <row r="4996" s="135" customFormat="1" ht="13.5"/>
    <row r="4997" s="135" customFormat="1" ht="13.5"/>
    <row r="4998" s="135" customFormat="1" ht="13.5"/>
    <row r="4999" s="135" customFormat="1" ht="13.5"/>
    <row r="5000" s="135" customFormat="1" ht="13.5"/>
    <row r="5001" s="135" customFormat="1" ht="13.5"/>
    <row r="5002" s="135" customFormat="1" ht="13.5"/>
    <row r="5003" s="135" customFormat="1" ht="13.5"/>
    <row r="5004" s="135" customFormat="1" ht="13.5"/>
    <row r="5005" s="135" customFormat="1" ht="13.5"/>
    <row r="5006" s="135" customFormat="1" ht="13.5"/>
    <row r="5007" s="135" customFormat="1" ht="13.5"/>
    <row r="5008" s="135" customFormat="1" ht="13.5"/>
    <row r="5009" s="135" customFormat="1" ht="13.5"/>
    <row r="5010" s="135" customFormat="1" ht="13.5"/>
    <row r="5011" s="135" customFormat="1" ht="13.5"/>
    <row r="5012" s="135" customFormat="1" ht="13.5"/>
    <row r="5013" s="135" customFormat="1" ht="13.5"/>
    <row r="5014" s="135" customFormat="1" ht="13.5"/>
    <row r="5015" s="135" customFormat="1" ht="13.5"/>
    <row r="5016" s="135" customFormat="1" ht="13.5"/>
    <row r="5017" s="135" customFormat="1" ht="13.5"/>
    <row r="5018" s="135" customFormat="1" ht="13.5"/>
    <row r="5019" s="135" customFormat="1" ht="13.5"/>
    <row r="5020" s="135" customFormat="1" ht="13.5"/>
    <row r="5021" s="135" customFormat="1" ht="13.5"/>
    <row r="5022" s="135" customFormat="1" ht="13.5"/>
    <row r="5023" s="135" customFormat="1" ht="13.5"/>
    <row r="5024" s="135" customFormat="1" ht="13.5"/>
    <row r="5025" s="135" customFormat="1" ht="13.5"/>
    <row r="5026" s="135" customFormat="1" ht="13.5"/>
    <row r="5027" s="135" customFormat="1" ht="13.5"/>
    <row r="5028" s="135" customFormat="1" ht="13.5"/>
    <row r="5029" s="135" customFormat="1" ht="13.5"/>
    <row r="5030" s="135" customFormat="1" ht="13.5"/>
    <row r="5031" s="135" customFormat="1" ht="13.5"/>
    <row r="5032" s="135" customFormat="1" ht="13.5"/>
    <row r="5033" s="135" customFormat="1" ht="13.5"/>
    <row r="5034" s="135" customFormat="1" ht="13.5"/>
    <row r="5035" s="135" customFormat="1" ht="13.5"/>
    <row r="5036" s="135" customFormat="1" ht="13.5"/>
    <row r="5037" s="135" customFormat="1" ht="13.5"/>
    <row r="5038" s="135" customFormat="1" ht="13.5"/>
    <row r="5039" s="135" customFormat="1" ht="13.5"/>
    <row r="5040" s="135" customFormat="1" ht="13.5"/>
    <row r="5041" s="135" customFormat="1" ht="13.5"/>
    <row r="5042" s="135" customFormat="1" ht="13.5"/>
    <row r="5043" s="135" customFormat="1" ht="13.5"/>
    <row r="5044" s="135" customFormat="1" ht="13.5"/>
    <row r="5045" s="135" customFormat="1" ht="13.5"/>
    <row r="5046" s="135" customFormat="1" ht="13.5"/>
    <row r="5047" s="135" customFormat="1" ht="13.5"/>
    <row r="5048" s="135" customFormat="1" ht="13.5"/>
    <row r="5049" s="135" customFormat="1" ht="13.5"/>
    <row r="5050" s="135" customFormat="1" ht="13.5"/>
    <row r="5051" s="135" customFormat="1" ht="13.5"/>
    <row r="5052" s="135" customFormat="1" ht="13.5"/>
    <row r="5053" s="135" customFormat="1" ht="13.5"/>
    <row r="5054" s="135" customFormat="1" ht="13.5"/>
    <row r="5055" s="135" customFormat="1" ht="13.5"/>
    <row r="5056" s="135" customFormat="1" ht="13.5"/>
    <row r="5057" s="135" customFormat="1" ht="13.5"/>
    <row r="5058" s="135" customFormat="1" ht="13.5"/>
    <row r="5059" s="135" customFormat="1" ht="13.5"/>
    <row r="5060" s="135" customFormat="1" ht="13.5"/>
    <row r="5061" s="135" customFormat="1" ht="13.5"/>
    <row r="5062" s="135" customFormat="1" ht="13.5"/>
    <row r="5063" s="135" customFormat="1" ht="13.5"/>
    <row r="5064" s="135" customFormat="1" ht="13.5"/>
    <row r="5065" s="135" customFormat="1" ht="13.5"/>
    <row r="5066" s="135" customFormat="1" ht="13.5"/>
    <row r="5067" s="135" customFormat="1" ht="13.5"/>
    <row r="5068" s="135" customFormat="1" ht="13.5"/>
    <row r="5069" s="135" customFormat="1" ht="13.5"/>
    <row r="5070" s="135" customFormat="1" ht="13.5"/>
    <row r="5071" s="135" customFormat="1" ht="13.5"/>
    <row r="5072" s="135" customFormat="1" ht="13.5"/>
    <row r="5073" s="135" customFormat="1" ht="13.5"/>
    <row r="5074" s="135" customFormat="1" ht="13.5"/>
    <row r="5075" s="135" customFormat="1" ht="13.5"/>
    <row r="5076" s="135" customFormat="1" ht="13.5"/>
    <row r="5077" s="135" customFormat="1" ht="13.5"/>
    <row r="5078" s="135" customFormat="1" ht="13.5"/>
    <row r="5079" s="135" customFormat="1" ht="13.5"/>
    <row r="5080" s="135" customFormat="1" ht="13.5"/>
    <row r="5081" s="135" customFormat="1" ht="13.5"/>
    <row r="5082" s="135" customFormat="1" ht="13.5"/>
    <row r="5083" s="135" customFormat="1" ht="13.5"/>
    <row r="5084" s="135" customFormat="1" ht="13.5"/>
    <row r="5085" s="135" customFormat="1" ht="13.5"/>
    <row r="5086" s="135" customFormat="1" ht="13.5"/>
    <row r="5087" s="135" customFormat="1" ht="13.5"/>
    <row r="5088" s="135" customFormat="1" ht="13.5"/>
    <row r="5089" s="135" customFormat="1" ht="13.5"/>
    <row r="5090" s="135" customFormat="1" ht="13.5"/>
    <row r="5091" s="135" customFormat="1" ht="13.5"/>
    <row r="5092" s="135" customFormat="1" ht="13.5"/>
    <row r="5093" s="135" customFormat="1" ht="13.5"/>
    <row r="5094" s="135" customFormat="1" ht="13.5"/>
    <row r="5095" s="135" customFormat="1" ht="13.5"/>
    <row r="5096" s="135" customFormat="1" ht="13.5"/>
    <row r="5097" s="135" customFormat="1" ht="13.5"/>
    <row r="5098" s="135" customFormat="1" ht="13.5"/>
    <row r="5099" s="135" customFormat="1" ht="13.5"/>
    <row r="5100" s="135" customFormat="1" ht="13.5"/>
    <row r="5101" s="135" customFormat="1" ht="13.5"/>
    <row r="5102" s="135" customFormat="1" ht="13.5"/>
    <row r="5103" s="135" customFormat="1" ht="13.5"/>
    <row r="5104" s="135" customFormat="1" ht="13.5"/>
    <row r="5105" s="135" customFormat="1" ht="13.5"/>
    <row r="5106" s="135" customFormat="1" ht="13.5"/>
    <row r="5107" s="135" customFormat="1" ht="13.5"/>
    <row r="5108" s="135" customFormat="1" ht="13.5"/>
    <row r="5109" s="135" customFormat="1" ht="13.5"/>
    <row r="5110" s="135" customFormat="1" ht="13.5"/>
    <row r="5111" s="135" customFormat="1" ht="13.5"/>
    <row r="5112" s="135" customFormat="1" ht="13.5"/>
    <row r="5113" s="135" customFormat="1" ht="13.5"/>
    <row r="5114" s="135" customFormat="1" ht="13.5"/>
    <row r="5115" s="135" customFormat="1" ht="13.5"/>
    <row r="5116" s="135" customFormat="1" ht="13.5"/>
    <row r="5117" s="135" customFormat="1" ht="13.5"/>
    <row r="5118" s="135" customFormat="1" ht="13.5"/>
    <row r="5119" s="135" customFormat="1" ht="13.5"/>
    <row r="5120" s="135" customFormat="1" ht="13.5"/>
    <row r="5121" s="135" customFormat="1" ht="13.5"/>
    <row r="5122" s="135" customFormat="1" ht="13.5"/>
    <row r="5123" s="135" customFormat="1" ht="13.5"/>
    <row r="5124" s="135" customFormat="1" ht="13.5"/>
    <row r="5125" s="135" customFormat="1" ht="13.5"/>
    <row r="5126" s="135" customFormat="1" ht="13.5"/>
    <row r="5127" s="135" customFormat="1" ht="13.5"/>
    <row r="5128" s="135" customFormat="1" ht="13.5"/>
    <row r="5129" s="135" customFormat="1" ht="13.5"/>
    <row r="5130" s="135" customFormat="1" ht="13.5"/>
    <row r="5131" s="135" customFormat="1" ht="13.5"/>
    <row r="5132" s="135" customFormat="1" ht="13.5"/>
    <row r="5133" s="135" customFormat="1" ht="13.5"/>
    <row r="5134" s="135" customFormat="1" ht="13.5"/>
    <row r="5135" s="135" customFormat="1" ht="13.5"/>
    <row r="5136" s="135" customFormat="1" ht="13.5"/>
    <row r="5137" s="135" customFormat="1" ht="13.5"/>
    <row r="5138" s="135" customFormat="1" ht="13.5"/>
    <row r="5139" s="135" customFormat="1" ht="13.5"/>
    <row r="5140" s="135" customFormat="1" ht="13.5"/>
    <row r="5141" s="135" customFormat="1" ht="13.5"/>
    <row r="5142" s="135" customFormat="1" ht="13.5"/>
    <row r="5143" s="135" customFormat="1" ht="13.5"/>
    <row r="5144" s="135" customFormat="1" ht="13.5"/>
    <row r="5145" s="135" customFormat="1" ht="13.5"/>
    <row r="5146" s="135" customFormat="1" ht="13.5"/>
    <row r="5147" s="135" customFormat="1" ht="13.5"/>
    <row r="5148" s="135" customFormat="1" ht="13.5"/>
    <row r="5149" s="135" customFormat="1" ht="13.5"/>
    <row r="5150" s="135" customFormat="1" ht="13.5"/>
    <row r="5151" s="135" customFormat="1" ht="13.5"/>
    <row r="5152" s="135" customFormat="1" ht="13.5"/>
    <row r="5153" s="135" customFormat="1" ht="13.5"/>
    <row r="5154" s="135" customFormat="1" ht="13.5"/>
    <row r="5155" s="135" customFormat="1" ht="13.5"/>
    <row r="5156" s="135" customFormat="1" ht="13.5"/>
    <row r="5157" s="135" customFormat="1" ht="13.5"/>
    <row r="5158" s="135" customFormat="1" ht="13.5"/>
    <row r="5159" s="135" customFormat="1" ht="13.5"/>
    <row r="5160" s="135" customFormat="1" ht="13.5"/>
    <row r="5161" s="135" customFormat="1" ht="13.5"/>
    <row r="5162" s="135" customFormat="1" ht="13.5"/>
    <row r="5163" s="135" customFormat="1" ht="13.5"/>
    <row r="5164" s="135" customFormat="1" ht="13.5"/>
    <row r="5165" s="135" customFormat="1" ht="13.5"/>
    <row r="5166" s="135" customFormat="1" ht="13.5"/>
    <row r="5167" s="135" customFormat="1" ht="13.5"/>
    <row r="5168" s="135" customFormat="1" ht="13.5"/>
    <row r="5169" s="135" customFormat="1" ht="13.5"/>
    <row r="5170" s="135" customFormat="1" ht="13.5"/>
    <row r="5171" s="135" customFormat="1" ht="13.5"/>
    <row r="5172" s="135" customFormat="1" ht="13.5"/>
    <row r="5173" s="135" customFormat="1" ht="13.5"/>
    <row r="5174" s="135" customFormat="1" ht="13.5"/>
    <row r="5175" s="135" customFormat="1" ht="13.5"/>
    <row r="5176" s="135" customFormat="1" ht="13.5"/>
    <row r="5177" s="135" customFormat="1" ht="13.5"/>
    <row r="5178" s="135" customFormat="1" ht="13.5"/>
    <row r="5179" s="135" customFormat="1" ht="13.5"/>
    <row r="5180" s="135" customFormat="1" ht="13.5"/>
    <row r="5181" s="135" customFormat="1" ht="13.5"/>
    <row r="5182" s="135" customFormat="1" ht="13.5"/>
    <row r="5183" s="135" customFormat="1" ht="13.5"/>
    <row r="5184" s="135" customFormat="1" ht="13.5"/>
    <row r="5185" s="135" customFormat="1" ht="13.5"/>
    <row r="5186" s="135" customFormat="1" ht="13.5"/>
    <row r="5187" s="135" customFormat="1" ht="13.5"/>
    <row r="5188" s="135" customFormat="1" ht="13.5"/>
    <row r="5189" s="135" customFormat="1" ht="13.5"/>
    <row r="5190" s="135" customFormat="1" ht="13.5"/>
    <row r="5191" s="135" customFormat="1" ht="13.5"/>
    <row r="5192" s="135" customFormat="1" ht="13.5"/>
    <row r="5193" s="135" customFormat="1" ht="13.5"/>
    <row r="5194" s="135" customFormat="1" ht="13.5"/>
    <row r="5195" s="135" customFormat="1" ht="13.5"/>
    <row r="5196" s="135" customFormat="1" ht="13.5"/>
    <row r="5197" s="135" customFormat="1" ht="13.5"/>
    <row r="5198" s="135" customFormat="1" ht="13.5"/>
    <row r="5199" s="135" customFormat="1" ht="13.5"/>
    <row r="5200" s="135" customFormat="1" ht="13.5"/>
    <row r="5201" s="135" customFormat="1" ht="13.5"/>
    <row r="5202" s="135" customFormat="1" ht="13.5"/>
    <row r="5203" s="135" customFormat="1" ht="13.5"/>
    <row r="5204" s="135" customFormat="1" ht="13.5"/>
    <row r="5205" s="135" customFormat="1" ht="13.5"/>
    <row r="5206" s="135" customFormat="1" ht="13.5"/>
    <row r="5207" s="135" customFormat="1" ht="13.5"/>
    <row r="5208" s="135" customFormat="1" ht="13.5"/>
    <row r="5209" s="135" customFormat="1" ht="13.5"/>
    <row r="5210" s="135" customFormat="1" ht="13.5"/>
    <row r="5211" s="135" customFormat="1" ht="13.5"/>
    <row r="5212" s="135" customFormat="1" ht="13.5"/>
    <row r="5213" s="135" customFormat="1" ht="13.5"/>
    <row r="5214" s="135" customFormat="1" ht="13.5"/>
    <row r="5215" s="135" customFormat="1" ht="13.5"/>
    <row r="5216" s="135" customFormat="1" ht="13.5"/>
    <row r="5217" s="135" customFormat="1" ht="13.5"/>
    <row r="5218" s="135" customFormat="1" ht="13.5"/>
    <row r="5219" s="135" customFormat="1" ht="13.5"/>
    <row r="5220" s="135" customFormat="1" ht="13.5"/>
    <row r="5221" s="135" customFormat="1" ht="13.5"/>
    <row r="5222" s="135" customFormat="1" ht="13.5"/>
    <row r="5223" s="135" customFormat="1" ht="13.5"/>
    <row r="5224" s="135" customFormat="1" ht="13.5"/>
    <row r="5225" s="135" customFormat="1" ht="13.5"/>
    <row r="5226" s="135" customFormat="1" ht="13.5"/>
    <row r="5227" s="135" customFormat="1" ht="13.5"/>
    <row r="5228" s="135" customFormat="1" ht="13.5"/>
    <row r="5229" s="135" customFormat="1" ht="13.5"/>
    <row r="5230" s="135" customFormat="1" ht="13.5"/>
    <row r="5231" s="135" customFormat="1" ht="13.5"/>
    <row r="5232" s="135" customFormat="1" ht="13.5"/>
    <row r="5233" s="135" customFormat="1" ht="13.5"/>
    <row r="5234" s="135" customFormat="1" ht="13.5"/>
    <row r="5235" s="135" customFormat="1" ht="13.5"/>
    <row r="5236" s="135" customFormat="1" ht="13.5"/>
    <row r="5237" s="135" customFormat="1" ht="13.5"/>
    <row r="5238" s="135" customFormat="1" ht="13.5"/>
    <row r="5239" s="135" customFormat="1" ht="13.5"/>
    <row r="5240" s="135" customFormat="1" ht="13.5"/>
    <row r="5241" s="135" customFormat="1" ht="13.5"/>
    <row r="5242" s="135" customFormat="1" ht="13.5"/>
    <row r="5243" s="135" customFormat="1" ht="13.5"/>
    <row r="5244" s="135" customFormat="1" ht="13.5"/>
    <row r="5245" s="135" customFormat="1" ht="13.5"/>
    <row r="5246" s="135" customFormat="1" ht="13.5"/>
    <row r="5247" s="135" customFormat="1" ht="13.5"/>
    <row r="5248" s="135" customFormat="1" ht="13.5"/>
    <row r="5249" s="135" customFormat="1" ht="13.5"/>
    <row r="5250" s="135" customFormat="1" ht="13.5"/>
    <row r="5251" s="135" customFormat="1" ht="13.5"/>
    <row r="5252" s="135" customFormat="1" ht="13.5"/>
    <row r="5253" s="135" customFormat="1" ht="13.5"/>
    <row r="5254" s="135" customFormat="1" ht="13.5"/>
    <row r="5255" s="135" customFormat="1" ht="13.5"/>
    <row r="5256" s="135" customFormat="1" ht="13.5"/>
    <row r="5257" s="135" customFormat="1" ht="13.5"/>
    <row r="5258" s="135" customFormat="1" ht="13.5"/>
    <row r="5259" s="135" customFormat="1" ht="13.5"/>
    <row r="5260" s="135" customFormat="1" ht="13.5"/>
    <row r="5261" s="135" customFormat="1" ht="13.5"/>
    <row r="5262" s="135" customFormat="1" ht="13.5"/>
    <row r="5263" s="135" customFormat="1" ht="13.5"/>
    <row r="5264" s="135" customFormat="1" ht="13.5"/>
    <row r="5265" s="135" customFormat="1" ht="13.5"/>
    <row r="5266" s="135" customFormat="1" ht="13.5"/>
    <row r="5267" s="135" customFormat="1" ht="13.5"/>
    <row r="5268" s="135" customFormat="1" ht="13.5"/>
    <row r="5269" s="135" customFormat="1" ht="13.5"/>
    <row r="5270" s="135" customFormat="1" ht="13.5"/>
    <row r="5271" s="135" customFormat="1" ht="13.5"/>
    <row r="5272" s="135" customFormat="1" ht="13.5"/>
    <row r="5273" s="135" customFormat="1" ht="13.5"/>
    <row r="5274" s="135" customFormat="1" ht="13.5"/>
    <row r="5275" s="135" customFormat="1" ht="13.5"/>
    <row r="5276" s="135" customFormat="1" ht="13.5"/>
    <row r="5277" s="135" customFormat="1" ht="13.5"/>
    <row r="5278" s="135" customFormat="1" ht="13.5"/>
    <row r="5279" s="135" customFormat="1" ht="13.5"/>
    <row r="5280" s="135" customFormat="1" ht="13.5"/>
    <row r="5281" s="135" customFormat="1" ht="13.5"/>
    <row r="5282" s="135" customFormat="1" ht="13.5"/>
    <row r="5283" s="135" customFormat="1" ht="13.5"/>
    <row r="5284" s="135" customFormat="1" ht="13.5"/>
    <row r="5285" s="135" customFormat="1" ht="13.5"/>
    <row r="5286" s="135" customFormat="1" ht="13.5"/>
    <row r="5287" s="135" customFormat="1" ht="13.5"/>
    <row r="5288" s="135" customFormat="1" ht="13.5"/>
    <row r="5289" s="135" customFormat="1" ht="13.5"/>
    <row r="5290" s="135" customFormat="1" ht="13.5"/>
    <row r="5291" s="135" customFormat="1" ht="13.5"/>
    <row r="5292" s="135" customFormat="1" ht="13.5"/>
    <row r="5293" s="135" customFormat="1" ht="13.5"/>
    <row r="5294" s="135" customFormat="1" ht="13.5"/>
    <row r="5295" s="135" customFormat="1" ht="13.5"/>
    <row r="5296" s="135" customFormat="1" ht="13.5"/>
    <row r="5297" s="135" customFormat="1" ht="13.5"/>
    <row r="5298" s="135" customFormat="1" ht="13.5"/>
    <row r="5299" s="135" customFormat="1" ht="13.5"/>
    <row r="5300" s="135" customFormat="1" ht="13.5"/>
    <row r="5301" s="135" customFormat="1" ht="13.5"/>
    <row r="5302" s="135" customFormat="1" ht="13.5"/>
    <row r="5303" s="135" customFormat="1" ht="13.5"/>
    <row r="5304" s="135" customFormat="1" ht="13.5"/>
    <row r="5305" s="135" customFormat="1" ht="13.5"/>
    <row r="5306" s="135" customFormat="1" ht="13.5"/>
    <row r="5307" s="135" customFormat="1" ht="13.5"/>
    <row r="5308" s="135" customFormat="1" ht="13.5"/>
    <row r="5309" s="135" customFormat="1" ht="13.5"/>
    <row r="5310" s="135" customFormat="1" ht="13.5"/>
    <row r="5311" s="135" customFormat="1" ht="13.5"/>
    <row r="5312" s="135" customFormat="1" ht="13.5"/>
    <row r="5313" s="135" customFormat="1" ht="13.5"/>
    <row r="5314" s="135" customFormat="1" ht="13.5"/>
    <row r="5315" s="135" customFormat="1" ht="13.5"/>
    <row r="5316" s="135" customFormat="1" ht="13.5"/>
    <row r="5317" s="135" customFormat="1" ht="13.5"/>
    <row r="5318" s="135" customFormat="1" ht="13.5"/>
    <row r="5319" s="135" customFormat="1" ht="13.5"/>
    <row r="5320" s="135" customFormat="1" ht="13.5"/>
    <row r="5321" s="135" customFormat="1" ht="13.5"/>
    <row r="5322" s="135" customFormat="1" ht="13.5"/>
    <row r="5323" s="135" customFormat="1" ht="13.5"/>
    <row r="5324" s="135" customFormat="1" ht="13.5"/>
    <row r="5325" s="135" customFormat="1" ht="13.5"/>
    <row r="5326" s="135" customFormat="1" ht="13.5"/>
    <row r="5327" s="135" customFormat="1" ht="13.5"/>
    <row r="5328" s="135" customFormat="1" ht="13.5"/>
    <row r="5329" s="135" customFormat="1" ht="13.5"/>
    <row r="5330" s="135" customFormat="1" ht="13.5"/>
    <row r="5331" s="135" customFormat="1" ht="13.5"/>
    <row r="5332" s="135" customFormat="1" ht="13.5"/>
    <row r="5333" s="135" customFormat="1" ht="13.5"/>
    <row r="5334" s="135" customFormat="1" ht="13.5"/>
    <row r="5335" s="135" customFormat="1" ht="13.5"/>
    <row r="5336" s="135" customFormat="1" ht="13.5"/>
    <row r="5337" s="135" customFormat="1" ht="13.5"/>
    <row r="5338" s="135" customFormat="1" ht="13.5"/>
    <row r="5339" s="135" customFormat="1" ht="13.5"/>
    <row r="5340" s="135" customFormat="1" ht="13.5"/>
    <row r="5341" s="135" customFormat="1" ht="13.5"/>
    <row r="5342" s="135" customFormat="1" ht="13.5"/>
    <row r="5343" s="135" customFormat="1" ht="13.5"/>
    <row r="5344" s="135" customFormat="1" ht="13.5"/>
    <row r="5345" s="135" customFormat="1" ht="13.5"/>
    <row r="5346" s="135" customFormat="1" ht="13.5"/>
    <row r="5347" s="135" customFormat="1" ht="13.5"/>
    <row r="5348" s="135" customFormat="1" ht="13.5"/>
    <row r="5349" s="135" customFormat="1" ht="13.5"/>
    <row r="5350" s="135" customFormat="1" ht="13.5"/>
    <row r="5351" s="135" customFormat="1" ht="13.5"/>
    <row r="5352" s="135" customFormat="1" ht="13.5"/>
    <row r="5353" s="135" customFormat="1" ht="13.5"/>
    <row r="5354" s="135" customFormat="1" ht="13.5"/>
    <row r="5355" s="135" customFormat="1" ht="13.5"/>
    <row r="5356" s="135" customFormat="1" ht="13.5"/>
    <row r="5357" s="135" customFormat="1" ht="13.5"/>
    <row r="5358" s="135" customFormat="1" ht="13.5"/>
    <row r="5359" s="135" customFormat="1" ht="13.5"/>
    <row r="5360" s="135" customFormat="1" ht="13.5"/>
    <row r="5361" s="135" customFormat="1" ht="13.5"/>
    <row r="5362" s="135" customFormat="1" ht="13.5"/>
    <row r="5363" s="135" customFormat="1" ht="13.5"/>
    <row r="5364" s="135" customFormat="1" ht="13.5"/>
    <row r="5365" s="135" customFormat="1" ht="13.5"/>
    <row r="5366" s="135" customFormat="1" ht="13.5"/>
    <row r="5367" s="135" customFormat="1" ht="13.5"/>
    <row r="5368" s="135" customFormat="1" ht="13.5"/>
    <row r="5369" s="135" customFormat="1" ht="13.5"/>
    <row r="5370" s="135" customFormat="1" ht="13.5"/>
    <row r="5371" s="135" customFormat="1" ht="13.5"/>
    <row r="5372" s="135" customFormat="1" ht="13.5"/>
    <row r="5373" s="135" customFormat="1" ht="13.5"/>
    <row r="5374" s="135" customFormat="1" ht="13.5"/>
    <row r="5375" s="135" customFormat="1" ht="13.5"/>
    <row r="5376" s="135" customFormat="1" ht="13.5"/>
    <row r="5377" s="135" customFormat="1" ht="13.5"/>
    <row r="5378" s="135" customFormat="1" ht="13.5"/>
    <row r="5379" s="135" customFormat="1" ht="13.5"/>
    <row r="5380" s="135" customFormat="1" ht="13.5"/>
    <row r="5381" s="135" customFormat="1" ht="13.5"/>
    <row r="5382" s="135" customFormat="1" ht="13.5"/>
    <row r="5383" s="135" customFormat="1" ht="13.5"/>
    <row r="5384" s="135" customFormat="1" ht="13.5"/>
    <row r="5385" s="135" customFormat="1" ht="13.5"/>
    <row r="5386" s="135" customFormat="1" ht="13.5"/>
    <row r="5387" s="135" customFormat="1" ht="13.5"/>
    <row r="5388" s="135" customFormat="1" ht="13.5"/>
    <row r="5389" s="135" customFormat="1" ht="13.5"/>
    <row r="5390" s="135" customFormat="1" ht="13.5"/>
    <row r="5391" s="135" customFormat="1" ht="13.5"/>
    <row r="5392" s="135" customFormat="1" ht="13.5"/>
    <row r="5393" s="135" customFormat="1" ht="13.5"/>
    <row r="5394" s="135" customFormat="1" ht="13.5"/>
    <row r="5395" s="135" customFormat="1" ht="13.5"/>
    <row r="5396" s="135" customFormat="1" ht="13.5"/>
    <row r="5397" s="135" customFormat="1" ht="13.5"/>
    <row r="5398" s="135" customFormat="1" ht="13.5"/>
    <row r="5399" s="135" customFormat="1" ht="13.5"/>
    <row r="5400" s="135" customFormat="1" ht="13.5"/>
    <row r="5401" s="135" customFormat="1" ht="13.5"/>
    <row r="5402" s="135" customFormat="1" ht="13.5"/>
    <row r="5403" s="135" customFormat="1" ht="13.5"/>
    <row r="5404" s="135" customFormat="1" ht="13.5"/>
    <row r="5405" s="135" customFormat="1" ht="13.5"/>
    <row r="5406" s="135" customFormat="1" ht="13.5"/>
    <row r="5407" s="135" customFormat="1" ht="13.5"/>
    <row r="5408" s="135" customFormat="1" ht="13.5"/>
    <row r="5409" s="135" customFormat="1" ht="13.5"/>
    <row r="5410" s="135" customFormat="1" ht="13.5"/>
    <row r="5411" s="135" customFormat="1" ht="13.5"/>
    <row r="5412" s="135" customFormat="1" ht="13.5"/>
    <row r="5413" s="135" customFormat="1" ht="13.5"/>
    <row r="5414" s="135" customFormat="1" ht="13.5"/>
    <row r="5415" s="135" customFormat="1" ht="13.5"/>
    <row r="5416" s="135" customFormat="1" ht="13.5"/>
    <row r="5417" s="135" customFormat="1" ht="13.5"/>
    <row r="5418" s="135" customFormat="1" ht="13.5"/>
    <row r="5419" s="135" customFormat="1" ht="13.5"/>
    <row r="5420" s="135" customFormat="1" ht="13.5"/>
    <row r="5421" s="135" customFormat="1" ht="13.5"/>
    <row r="5422" s="135" customFormat="1" ht="13.5"/>
    <row r="5423" s="135" customFormat="1" ht="13.5"/>
    <row r="5424" s="135" customFormat="1" ht="13.5"/>
    <row r="5425" s="135" customFormat="1" ht="13.5"/>
    <row r="5426" s="135" customFormat="1" ht="13.5"/>
    <row r="5427" s="135" customFormat="1" ht="13.5"/>
    <row r="5428" s="135" customFormat="1" ht="13.5"/>
    <row r="5429" s="135" customFormat="1" ht="13.5"/>
    <row r="5430" s="135" customFormat="1" ht="13.5"/>
    <row r="5431" s="135" customFormat="1" ht="13.5"/>
    <row r="5432" s="135" customFormat="1" ht="13.5"/>
    <row r="5433" s="135" customFormat="1" ht="13.5"/>
    <row r="5434" s="135" customFormat="1" ht="13.5"/>
    <row r="5435" s="135" customFormat="1" ht="13.5"/>
    <row r="5436" s="135" customFormat="1" ht="13.5"/>
    <row r="5437" s="135" customFormat="1" ht="13.5"/>
    <row r="5438" s="135" customFormat="1" ht="13.5"/>
    <row r="5439" s="135" customFormat="1" ht="13.5"/>
    <row r="5440" s="135" customFormat="1" ht="13.5"/>
    <row r="5441" s="135" customFormat="1" ht="13.5"/>
    <row r="5442" s="135" customFormat="1" ht="13.5"/>
    <row r="5443" s="135" customFormat="1" ht="13.5"/>
    <row r="5444" s="135" customFormat="1" ht="13.5"/>
    <row r="5445" s="135" customFormat="1" ht="13.5"/>
    <row r="5446" s="135" customFormat="1" ht="13.5"/>
    <row r="5447" s="135" customFormat="1" ht="13.5"/>
    <row r="5448" s="135" customFormat="1" ht="13.5"/>
    <row r="5449" s="135" customFormat="1" ht="13.5"/>
    <row r="5450" s="135" customFormat="1" ht="13.5"/>
    <row r="5451" s="135" customFormat="1" ht="13.5"/>
    <row r="5452" s="135" customFormat="1" ht="13.5"/>
    <row r="5453" s="135" customFormat="1" ht="13.5"/>
    <row r="5454" s="135" customFormat="1" ht="13.5"/>
    <row r="5455" s="135" customFormat="1" ht="13.5"/>
    <row r="5456" s="135" customFormat="1" ht="13.5"/>
    <row r="5457" s="135" customFormat="1" ht="13.5"/>
    <row r="5458" s="135" customFormat="1" ht="13.5"/>
  </sheetData>
  <sheetProtection/>
  <protectedRanges>
    <protectedRange sqref="I46" name="範囲12"/>
    <protectedRange sqref="I25" name="範囲10"/>
    <protectedRange sqref="I19" name="範囲1"/>
    <protectedRange sqref="I22" name="範囲2"/>
    <protectedRange sqref="I43 I64" name="範囲4"/>
    <protectedRange sqref="I46" name="範囲5"/>
    <protectedRange sqref="I67" name="範囲7"/>
    <protectedRange sqref="G74:G78" name="範囲8"/>
    <protectedRange sqref="I74:I78" name="範囲9"/>
    <protectedRange sqref="I43" name="範囲11"/>
  </protectedRanges>
  <mergeCells count="23">
    <mergeCell ref="G8:G9"/>
    <mergeCell ref="G31:G32"/>
    <mergeCell ref="D8:D9"/>
    <mergeCell ref="C16:I16"/>
    <mergeCell ref="H8:H9"/>
    <mergeCell ref="H31:H32"/>
    <mergeCell ref="F8:F9"/>
    <mergeCell ref="F31:F32"/>
    <mergeCell ref="C70:I70"/>
    <mergeCell ref="G45:H46"/>
    <mergeCell ref="D51:D52"/>
    <mergeCell ref="B40:I40"/>
    <mergeCell ref="F51:F52"/>
    <mergeCell ref="C71:I71"/>
    <mergeCell ref="D31:D32"/>
    <mergeCell ref="G21:H22"/>
    <mergeCell ref="C24:H24"/>
    <mergeCell ref="C26:H26"/>
    <mergeCell ref="G66:H67"/>
    <mergeCell ref="G51:G52"/>
    <mergeCell ref="C61:I61"/>
    <mergeCell ref="C25:H25"/>
    <mergeCell ref="B43:H43"/>
  </mergeCells>
  <dataValidations count="3">
    <dataValidation type="list" allowBlank="1" showInputMessage="1" showErrorMessage="1" sqref="I25">
      <formula1>"棚卸資産なし,棚卸資産あり"</formula1>
    </dataValidation>
    <dataValidation type="list" allowBlank="1" showInputMessage="1" showErrorMessage="1" sqref="I19 I43 G74:G77">
      <formula1>"変更なし,変更あり"</formula1>
    </dataValidation>
    <dataValidation type="list" allowBlank="1" showInputMessage="1" showErrorMessage="1" sqref="I64">
      <formula1>"変更なし,変更あり"</formula1>
    </dataValidation>
  </dataValidations>
  <printOptions/>
  <pageMargins left="0.75" right="0.75" top="0.5" bottom="0.51" header="0.34" footer="0.512"/>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indexed="12"/>
  </sheetPr>
  <dimension ref="A1:H316"/>
  <sheetViews>
    <sheetView view="pageBreakPreview" zoomScaleSheetLayoutView="100" workbookViewId="0" topLeftCell="A1">
      <selection activeCell="C46" sqref="C46:E53"/>
    </sheetView>
  </sheetViews>
  <sheetFormatPr defaultColWidth="9.00390625" defaultRowHeight="13.5"/>
  <cols>
    <col min="1" max="1" width="3.375" style="40" customWidth="1"/>
    <col min="2" max="2" width="18.25390625" style="40" customWidth="1"/>
    <col min="3" max="4" width="21.875" style="40" customWidth="1"/>
    <col min="5" max="5" width="22.75390625" style="40" customWidth="1"/>
    <col min="6" max="16384" width="9.00390625" style="40" customWidth="1"/>
  </cols>
  <sheetData>
    <row r="1" ht="21">
      <c r="C1" s="41"/>
    </row>
    <row r="2" ht="21">
      <c r="C2" s="41"/>
    </row>
    <row r="3" spans="2:3" ht="67.5" customHeight="1">
      <c r="B3" s="42"/>
      <c r="C3" s="41"/>
    </row>
    <row r="4" ht="21">
      <c r="C4" s="41"/>
    </row>
    <row r="6" ht="47.25" customHeight="1">
      <c r="C6" s="41"/>
    </row>
    <row r="7" spans="1:5" ht="30.75">
      <c r="A7" s="290" t="s">
        <v>169</v>
      </c>
      <c r="B7" s="290"/>
      <c r="C7" s="290"/>
      <c r="D7" s="290"/>
      <c r="E7" s="290"/>
    </row>
    <row r="8" ht="21">
      <c r="C8" s="41"/>
    </row>
    <row r="9" ht="21">
      <c r="C9" s="41"/>
    </row>
    <row r="10" ht="21">
      <c r="C10" s="41"/>
    </row>
    <row r="11" ht="21">
      <c r="C11" s="41"/>
    </row>
    <row r="12" ht="21">
      <c r="C12" s="41"/>
    </row>
    <row r="13" ht="21">
      <c r="C13" s="41"/>
    </row>
    <row r="14" ht="21">
      <c r="C14" s="41"/>
    </row>
    <row r="15" ht="21">
      <c r="C15" s="41"/>
    </row>
    <row r="16" ht="21">
      <c r="C16" s="41"/>
    </row>
    <row r="17" ht="21">
      <c r="C17" s="41"/>
    </row>
    <row r="18" ht="21">
      <c r="C18" s="41"/>
    </row>
    <row r="19" ht="21">
      <c r="C19" s="41"/>
    </row>
    <row r="20" ht="21">
      <c r="C20" s="41"/>
    </row>
    <row r="21" ht="21">
      <c r="C21" s="41"/>
    </row>
    <row r="22" ht="21">
      <c r="C22" s="41"/>
    </row>
    <row r="23" ht="63.75" customHeight="1">
      <c r="C23" s="41"/>
    </row>
    <row r="26" ht="27" customHeight="1"/>
    <row r="27" spans="1:5" ht="21">
      <c r="A27" s="291">
        <f>'概要入力'!D4</f>
        <v>0</v>
      </c>
      <c r="B27" s="291"/>
      <c r="C27" s="291"/>
      <c r="D27" s="291"/>
      <c r="E27" s="291"/>
    </row>
    <row r="28" spans="1:5" ht="21">
      <c r="A28" s="291">
        <f>'概要入力'!D5</f>
        <v>0</v>
      </c>
      <c r="B28" s="291"/>
      <c r="C28" s="291"/>
      <c r="D28" s="291"/>
      <c r="E28" s="291"/>
    </row>
    <row r="29" spans="1:5" ht="21">
      <c r="A29" s="291">
        <f>'概要入力'!D6</f>
        <v>0</v>
      </c>
      <c r="B29" s="291"/>
      <c r="C29" s="291"/>
      <c r="D29" s="291"/>
      <c r="E29" s="291"/>
    </row>
    <row r="30" spans="1:5" ht="21">
      <c r="A30" s="41"/>
      <c r="B30" s="41"/>
      <c r="C30" s="41"/>
      <c r="D30" s="41"/>
      <c r="E30" s="41"/>
    </row>
    <row r="31" spans="1:4" ht="21">
      <c r="A31" s="41"/>
      <c r="B31" s="41"/>
      <c r="C31" s="297" t="s">
        <v>3</v>
      </c>
      <c r="D31" s="297"/>
    </row>
    <row r="32" spans="1:4" ht="21">
      <c r="A32" s="41"/>
      <c r="B32" s="41"/>
      <c r="C32" s="162">
        <f>'概要入力'!E9</f>
        <v>0</v>
      </c>
      <c r="D32" s="164" t="s">
        <v>295</v>
      </c>
    </row>
    <row r="33" spans="1:4" ht="21">
      <c r="A33" s="41"/>
      <c r="B33" s="41"/>
      <c r="C33" s="163">
        <f>'概要入力'!G9</f>
        <v>0</v>
      </c>
      <c r="D33" s="164" t="s">
        <v>296</v>
      </c>
    </row>
    <row r="34" spans="1:5" ht="21">
      <c r="A34" s="41"/>
      <c r="B34" s="41"/>
      <c r="C34" s="43"/>
      <c r="D34" s="43"/>
      <c r="E34" s="43"/>
    </row>
    <row r="35" spans="1:4" ht="21">
      <c r="A35" s="41"/>
      <c r="B35" s="41"/>
      <c r="C35" s="41"/>
      <c r="D35" s="43"/>
    </row>
    <row r="36" spans="1:5" ht="21">
      <c r="A36" s="41"/>
      <c r="B36" s="41"/>
      <c r="C36" s="41"/>
      <c r="D36" s="41"/>
      <c r="E36" s="43"/>
    </row>
    <row r="37" spans="1:5" ht="21">
      <c r="A37" s="41"/>
      <c r="B37" s="41"/>
      <c r="C37" s="41"/>
      <c r="D37" s="41"/>
      <c r="E37" s="43"/>
    </row>
    <row r="38" spans="1:5" ht="21">
      <c r="A38" s="41"/>
      <c r="B38" s="41"/>
      <c r="C38" s="41"/>
      <c r="D38" s="41"/>
      <c r="E38" s="43"/>
    </row>
    <row r="39" spans="1:5" ht="21">
      <c r="A39" s="41"/>
      <c r="B39" s="41"/>
      <c r="C39" s="41"/>
      <c r="D39" s="41"/>
      <c r="E39" s="43"/>
    </row>
    <row r="40" spans="1:5" ht="21">
      <c r="A40" s="41"/>
      <c r="B40" s="41"/>
      <c r="C40" s="41"/>
      <c r="D40" s="41"/>
      <c r="E40" s="43"/>
    </row>
    <row r="41" spans="1:5" ht="21">
      <c r="A41" s="41"/>
      <c r="B41" s="41"/>
      <c r="C41" s="41"/>
      <c r="D41" s="41"/>
      <c r="E41" s="43"/>
    </row>
    <row r="42" ht="26.25" customHeight="1">
      <c r="C42" s="41"/>
    </row>
    <row r="43" spans="1:3" ht="21">
      <c r="A43" s="44" t="s">
        <v>174</v>
      </c>
      <c r="B43" s="45"/>
      <c r="C43" s="41"/>
    </row>
    <row r="44" ht="21">
      <c r="C44" s="41"/>
    </row>
    <row r="45" spans="2:3" ht="21">
      <c r="B45" s="44" t="s">
        <v>135</v>
      </c>
      <c r="C45" s="41"/>
    </row>
    <row r="46" spans="3:5" ht="21" customHeight="1">
      <c r="C46" s="257">
        <f>'概要入力'!B13</f>
        <v>0</v>
      </c>
      <c r="D46" s="258"/>
      <c r="E46" s="259"/>
    </row>
    <row r="47" spans="3:5" ht="21" customHeight="1">
      <c r="C47" s="260"/>
      <c r="D47" s="261"/>
      <c r="E47" s="262"/>
    </row>
    <row r="48" spans="3:5" ht="21" customHeight="1">
      <c r="C48" s="260"/>
      <c r="D48" s="261"/>
      <c r="E48" s="262"/>
    </row>
    <row r="49" spans="3:5" ht="21" customHeight="1">
      <c r="C49" s="260"/>
      <c r="D49" s="261"/>
      <c r="E49" s="262"/>
    </row>
    <row r="50" spans="3:5" ht="21" customHeight="1">
      <c r="C50" s="260"/>
      <c r="D50" s="261"/>
      <c r="E50" s="262"/>
    </row>
    <row r="51" spans="3:5" ht="21" customHeight="1">
      <c r="C51" s="260"/>
      <c r="D51" s="261"/>
      <c r="E51" s="262"/>
    </row>
    <row r="52" spans="3:5" ht="21" customHeight="1">
      <c r="C52" s="260"/>
      <c r="D52" s="261"/>
      <c r="E52" s="262"/>
    </row>
    <row r="53" spans="3:5" ht="21" customHeight="1">
      <c r="C53" s="263"/>
      <c r="D53" s="264"/>
      <c r="E53" s="265"/>
    </row>
    <row r="54" spans="2:5" ht="21" customHeight="1">
      <c r="B54" s="46"/>
      <c r="C54" s="47"/>
      <c r="D54" s="48"/>
      <c r="E54" s="48"/>
    </row>
    <row r="55" spans="2:5" ht="21">
      <c r="B55" s="44" t="s">
        <v>136</v>
      </c>
      <c r="C55" s="47"/>
      <c r="D55" s="48"/>
      <c r="E55" s="48"/>
    </row>
    <row r="56" spans="3:5" ht="21" customHeight="1">
      <c r="C56" s="257">
        <f>'概要入力'!B23</f>
        <v>0</v>
      </c>
      <c r="D56" s="258"/>
      <c r="E56" s="259"/>
    </row>
    <row r="57" spans="3:5" ht="21" customHeight="1">
      <c r="C57" s="260"/>
      <c r="D57" s="261"/>
      <c r="E57" s="262"/>
    </row>
    <row r="58" spans="3:5" ht="21" customHeight="1">
      <c r="C58" s="260"/>
      <c r="D58" s="261"/>
      <c r="E58" s="262"/>
    </row>
    <row r="59" spans="3:5" ht="21" customHeight="1">
      <c r="C59" s="260"/>
      <c r="D59" s="261"/>
      <c r="E59" s="262"/>
    </row>
    <row r="60" spans="3:5" ht="21" customHeight="1">
      <c r="C60" s="260"/>
      <c r="D60" s="261"/>
      <c r="E60" s="262"/>
    </row>
    <row r="61" spans="3:5" ht="21" customHeight="1">
      <c r="C61" s="260"/>
      <c r="D61" s="261"/>
      <c r="E61" s="262"/>
    </row>
    <row r="62" spans="3:5" ht="21" customHeight="1">
      <c r="C62" s="260"/>
      <c r="D62" s="261"/>
      <c r="E62" s="262"/>
    </row>
    <row r="63" spans="3:5" ht="21" customHeight="1">
      <c r="C63" s="263"/>
      <c r="D63" s="264"/>
      <c r="E63" s="265"/>
    </row>
    <row r="64" spans="3:5" ht="21">
      <c r="C64" s="47"/>
      <c r="D64" s="48"/>
      <c r="E64" s="48"/>
    </row>
    <row r="65" spans="2:5" ht="21">
      <c r="B65" s="44" t="s">
        <v>137</v>
      </c>
      <c r="C65" s="47"/>
      <c r="D65" s="48"/>
      <c r="E65" s="48"/>
    </row>
    <row r="66" spans="3:5" ht="21" customHeight="1">
      <c r="C66" s="257">
        <f>'概要入力'!B33</f>
        <v>0</v>
      </c>
      <c r="D66" s="258"/>
      <c r="E66" s="259"/>
    </row>
    <row r="67" spans="3:5" ht="21" customHeight="1">
      <c r="C67" s="260"/>
      <c r="D67" s="261"/>
      <c r="E67" s="262"/>
    </row>
    <row r="68" spans="3:5" ht="21" customHeight="1">
      <c r="C68" s="260"/>
      <c r="D68" s="261"/>
      <c r="E68" s="262"/>
    </row>
    <row r="69" spans="3:5" ht="21" customHeight="1">
      <c r="C69" s="260"/>
      <c r="D69" s="261"/>
      <c r="E69" s="262"/>
    </row>
    <row r="70" spans="3:5" ht="21" customHeight="1">
      <c r="C70" s="260"/>
      <c r="D70" s="261"/>
      <c r="E70" s="262"/>
    </row>
    <row r="71" spans="3:5" ht="21" customHeight="1">
      <c r="C71" s="260"/>
      <c r="D71" s="261"/>
      <c r="E71" s="262"/>
    </row>
    <row r="72" spans="3:5" ht="21" customHeight="1">
      <c r="C72" s="260"/>
      <c r="D72" s="261"/>
      <c r="E72" s="262"/>
    </row>
    <row r="73" spans="3:5" ht="21" customHeight="1">
      <c r="C73" s="263"/>
      <c r="D73" s="264"/>
      <c r="E73" s="265"/>
    </row>
    <row r="74" spans="3:5" ht="21">
      <c r="C74" s="47"/>
      <c r="D74" s="48"/>
      <c r="E74" s="48"/>
    </row>
    <row r="75" spans="2:5" ht="14.25">
      <c r="B75" s="44" t="s">
        <v>248</v>
      </c>
      <c r="C75" s="48"/>
      <c r="D75" s="48"/>
      <c r="E75" s="48"/>
    </row>
    <row r="76" spans="3:5" ht="21" customHeight="1">
      <c r="C76" s="257">
        <f>'概要入力'!B43</f>
        <v>0</v>
      </c>
      <c r="D76" s="258"/>
      <c r="E76" s="259"/>
    </row>
    <row r="77" spans="3:5" ht="21" customHeight="1">
      <c r="C77" s="260"/>
      <c r="D77" s="261"/>
      <c r="E77" s="262"/>
    </row>
    <row r="78" spans="3:5" ht="21" customHeight="1">
      <c r="C78" s="260"/>
      <c r="D78" s="261"/>
      <c r="E78" s="262"/>
    </row>
    <row r="79" spans="3:5" ht="21" customHeight="1">
      <c r="C79" s="260"/>
      <c r="D79" s="261"/>
      <c r="E79" s="262"/>
    </row>
    <row r="80" spans="3:5" ht="21" customHeight="1">
      <c r="C80" s="260"/>
      <c r="D80" s="261"/>
      <c r="E80" s="262"/>
    </row>
    <row r="81" spans="3:5" ht="21" customHeight="1">
      <c r="C81" s="260"/>
      <c r="D81" s="261"/>
      <c r="E81" s="262"/>
    </row>
    <row r="82" spans="3:5" ht="21" customHeight="1">
      <c r="C82" s="260"/>
      <c r="D82" s="261"/>
      <c r="E82" s="262"/>
    </row>
    <row r="83" spans="3:5" ht="21" customHeight="1">
      <c r="C83" s="263"/>
      <c r="D83" s="264"/>
      <c r="E83" s="265"/>
    </row>
    <row r="93" spans="3:5" ht="13.5">
      <c r="C93" s="49"/>
      <c r="D93" s="49"/>
      <c r="E93" s="49"/>
    </row>
    <row r="94" spans="2:5" ht="21" customHeight="1">
      <c r="B94" s="250" t="s">
        <v>227</v>
      </c>
      <c r="C94" s="250"/>
      <c r="D94" s="250"/>
      <c r="E94" s="250"/>
    </row>
    <row r="95" spans="3:5" ht="21" customHeight="1">
      <c r="C95" s="49"/>
      <c r="D95" s="49"/>
      <c r="E95" s="150" t="str">
        <f>'ＢＳ入力'!F6</f>
        <v>(単位：円）</v>
      </c>
    </row>
    <row r="96" spans="2:5" ht="21" customHeight="1">
      <c r="B96" s="292" t="s">
        <v>63</v>
      </c>
      <c r="C96" s="292"/>
      <c r="D96" s="50" t="s">
        <v>3</v>
      </c>
      <c r="E96" s="21" t="s">
        <v>173</v>
      </c>
    </row>
    <row r="97" spans="2:5" ht="21" customHeight="1">
      <c r="B97" s="293" t="s">
        <v>61</v>
      </c>
      <c r="C97" s="293"/>
      <c r="D97" s="51"/>
      <c r="E97" s="51"/>
    </row>
    <row r="98" spans="2:5" ht="21" customHeight="1">
      <c r="B98" s="294" t="s">
        <v>98</v>
      </c>
      <c r="C98" s="294"/>
      <c r="D98" s="53">
        <f>'ＢＳ入力'!D11</f>
        <v>0</v>
      </c>
      <c r="E98" s="53">
        <f>E129-E99-E100-E101-E102-E103-E110-E111</f>
        <v>0</v>
      </c>
    </row>
    <row r="99" spans="2:5" ht="21" customHeight="1">
      <c r="B99" s="294" t="s">
        <v>245</v>
      </c>
      <c r="C99" s="294"/>
      <c r="D99" s="53">
        <f>'ＢＳ入力'!D12</f>
        <v>0</v>
      </c>
      <c r="E99" s="53">
        <f>IF('その他入力'!I19="変更なし",'その他入力'!I15,'その他入力'!I22)</f>
        <v>0</v>
      </c>
    </row>
    <row r="100" spans="2:5" ht="21" customHeight="1">
      <c r="B100" s="294" t="s">
        <v>41</v>
      </c>
      <c r="C100" s="294"/>
      <c r="D100" s="53">
        <f>'ＢＳ入力'!D13</f>
        <v>0</v>
      </c>
      <c r="E100" s="53">
        <f>'その他入力'!I84</f>
        <v>0</v>
      </c>
    </row>
    <row r="101" spans="2:5" ht="21" customHeight="1">
      <c r="B101" s="294" t="s">
        <v>42</v>
      </c>
      <c r="C101" s="294"/>
      <c r="D101" s="53">
        <f>'ＢＳ入力'!D14</f>
        <v>0</v>
      </c>
      <c r="E101" s="53">
        <f>'ＢＳ入力'!D14+'投資・財務入力'!C5-'投資・財務入力'!C13</f>
        <v>0</v>
      </c>
    </row>
    <row r="102" spans="2:5" ht="21" customHeight="1">
      <c r="B102" s="294" t="s">
        <v>43</v>
      </c>
      <c r="C102" s="294"/>
      <c r="D102" s="53">
        <f>'ＢＳ入力'!D15</f>
        <v>0</v>
      </c>
      <c r="E102" s="53">
        <f>D102+'投資・財務入力'!C7-'投資・財務入力'!C17</f>
        <v>0</v>
      </c>
    </row>
    <row r="103" spans="2:5" ht="21" customHeight="1">
      <c r="B103" s="294" t="s">
        <v>44</v>
      </c>
      <c r="C103" s="294"/>
      <c r="D103" s="53">
        <f>'ＢＳ入力'!D16</f>
        <v>0</v>
      </c>
      <c r="E103" s="53">
        <f>IF('その他入力'!G74="変更なし",'出力書類'!D103,'その他入力'!I74)</f>
        <v>0</v>
      </c>
    </row>
    <row r="104" spans="2:5" ht="21" customHeight="1">
      <c r="B104" s="294" t="s">
        <v>45</v>
      </c>
      <c r="C104" s="294"/>
      <c r="D104" s="53">
        <f>SUM(D98:D103)</f>
        <v>0</v>
      </c>
      <c r="E104" s="53">
        <f>SUM(E98:E103)</f>
        <v>0</v>
      </c>
    </row>
    <row r="105" spans="2:5" ht="21" customHeight="1">
      <c r="B105" s="294" t="s">
        <v>46</v>
      </c>
      <c r="C105" s="294"/>
      <c r="D105" s="52"/>
      <c r="E105" s="53"/>
    </row>
    <row r="106" spans="2:5" ht="21" customHeight="1">
      <c r="B106" s="294" t="s">
        <v>233</v>
      </c>
      <c r="C106" s="294"/>
      <c r="D106" s="53">
        <f>'ＢＳ入力'!D19</f>
        <v>0</v>
      </c>
      <c r="E106" s="53">
        <f>D106+'投資・財務入力'!C9-'投資・財務入力'!C19-'PL入力'!F36-'PL入力'!F75-'PL入力'!F76-'PL入力'!F77</f>
        <v>0</v>
      </c>
    </row>
    <row r="107" spans="2:5" ht="21" customHeight="1">
      <c r="B107" s="294" t="s">
        <v>47</v>
      </c>
      <c r="C107" s="294"/>
      <c r="D107" s="53">
        <f>'ＢＳ入力'!D20</f>
        <v>0</v>
      </c>
      <c r="E107" s="53">
        <f>D107+'投資・財務入力'!C6-'投資・財務入力'!C15</f>
        <v>0</v>
      </c>
    </row>
    <row r="108" spans="2:5" ht="21" customHeight="1">
      <c r="B108" s="294" t="s">
        <v>48</v>
      </c>
      <c r="C108" s="294"/>
      <c r="D108" s="53">
        <f>'ＢＳ入力'!D21</f>
        <v>0</v>
      </c>
      <c r="E108" s="53">
        <f>D108+'投資・財務入力'!C8-'投資・財務入力'!C18</f>
        <v>0</v>
      </c>
    </row>
    <row r="109" spans="2:5" ht="21" customHeight="1">
      <c r="B109" s="294" t="s">
        <v>103</v>
      </c>
      <c r="C109" s="294"/>
      <c r="D109" s="53">
        <f>'ＢＳ入力'!D22</f>
        <v>0</v>
      </c>
      <c r="E109" s="53">
        <f>D109+'投資・財務入力'!C10-'投資・財務入力'!C21</f>
        <v>0</v>
      </c>
    </row>
    <row r="110" spans="2:5" ht="21" customHeight="1">
      <c r="B110" s="294" t="s">
        <v>246</v>
      </c>
      <c r="C110" s="294"/>
      <c r="D110" s="53">
        <f>SUM(D106:D109)</f>
        <v>0</v>
      </c>
      <c r="E110" s="53">
        <f>SUM(E106:E109)</f>
        <v>0</v>
      </c>
    </row>
    <row r="111" spans="2:5" ht="21" customHeight="1">
      <c r="B111" s="295" t="s">
        <v>49</v>
      </c>
      <c r="C111" s="296"/>
      <c r="D111" s="53">
        <f>'ＢＳ入力'!D24</f>
        <v>0</v>
      </c>
      <c r="E111" s="53">
        <f>IF('その他入力'!G75="変更なし",'出力書類'!D111,'その他入力'!I75)</f>
        <v>0</v>
      </c>
    </row>
    <row r="112" spans="2:5" ht="21" customHeight="1">
      <c r="B112" s="294" t="s">
        <v>50</v>
      </c>
      <c r="C112" s="294"/>
      <c r="D112" s="53">
        <f>D104+D110+D111</f>
        <v>0</v>
      </c>
      <c r="E112" s="53">
        <f>E104+E110+E111</f>
        <v>0</v>
      </c>
    </row>
    <row r="113" spans="2:5" s="56" customFormat="1" ht="21" customHeight="1">
      <c r="B113" s="54"/>
      <c r="C113" s="54"/>
      <c r="D113" s="55"/>
      <c r="E113" s="55"/>
    </row>
    <row r="114" spans="2:5" ht="21" customHeight="1">
      <c r="B114" s="292" t="s">
        <v>64</v>
      </c>
      <c r="C114" s="292"/>
      <c r="D114" s="50" t="s">
        <v>3</v>
      </c>
      <c r="E114" s="21" t="s">
        <v>173</v>
      </c>
    </row>
    <row r="115" spans="2:5" ht="21" customHeight="1">
      <c r="B115" s="294" t="s">
        <v>51</v>
      </c>
      <c r="C115" s="294"/>
      <c r="D115" s="52"/>
      <c r="E115" s="51"/>
    </row>
    <row r="116" spans="2:5" ht="21" customHeight="1">
      <c r="B116" s="294" t="s">
        <v>80</v>
      </c>
      <c r="C116" s="294"/>
      <c r="D116" s="53">
        <f>'ＢＳ入力'!G11</f>
        <v>0</v>
      </c>
      <c r="E116" s="57">
        <f>IF('その他入力'!I64="変更なし",'その他入力'!I60,'その他入力'!I67)</f>
        <v>0</v>
      </c>
    </row>
    <row r="117" spans="2:5" ht="21" customHeight="1">
      <c r="B117" s="294" t="s">
        <v>155</v>
      </c>
      <c r="C117" s="294"/>
      <c r="D117" s="53">
        <f>'ＢＳ入力'!G12</f>
        <v>0</v>
      </c>
      <c r="E117" s="57">
        <f>D117+'投資・財務入力'!C25-'投資・財務入力'!C30</f>
        <v>0</v>
      </c>
    </row>
    <row r="118" spans="2:5" ht="21" customHeight="1">
      <c r="B118" s="294" t="s">
        <v>52</v>
      </c>
      <c r="C118" s="294"/>
      <c r="D118" s="53">
        <f>'ＢＳ入力'!G13</f>
        <v>0</v>
      </c>
      <c r="E118" s="57">
        <f>IF('その他入力'!G76="変更なし",'出力書類'!D118,'その他入力'!I76)</f>
        <v>0</v>
      </c>
    </row>
    <row r="119" spans="2:5" ht="21" customHeight="1">
      <c r="B119" s="294" t="s">
        <v>53</v>
      </c>
      <c r="C119" s="294"/>
      <c r="D119" s="57">
        <f>SUM(D116:D118)</f>
        <v>0</v>
      </c>
      <c r="E119" s="57">
        <f>SUM(E116:E118)</f>
        <v>0</v>
      </c>
    </row>
    <row r="120" spans="2:5" ht="21" customHeight="1">
      <c r="B120" s="294" t="s">
        <v>54</v>
      </c>
      <c r="C120" s="294"/>
      <c r="D120" s="52"/>
      <c r="E120" s="57"/>
    </row>
    <row r="121" spans="2:5" ht="21" customHeight="1">
      <c r="B121" s="294" t="s">
        <v>223</v>
      </c>
      <c r="C121" s="294"/>
      <c r="D121" s="53">
        <f>'ＢＳ入力'!G16</f>
        <v>0</v>
      </c>
      <c r="E121" s="57">
        <f>D121+'投資・財務入力'!C26-'投資・財務入力'!C31</f>
        <v>0</v>
      </c>
    </row>
    <row r="122" spans="2:5" ht="21" customHeight="1">
      <c r="B122" s="294" t="s">
        <v>55</v>
      </c>
      <c r="C122" s="294"/>
      <c r="D122" s="53">
        <f>'ＢＳ入力'!G17</f>
        <v>0</v>
      </c>
      <c r="E122" s="57">
        <f>IF('その他入力'!G77="変更なし",'出力書類'!D122,'その他入力'!I77)</f>
        <v>0</v>
      </c>
    </row>
    <row r="123" spans="2:5" ht="21" customHeight="1">
      <c r="B123" s="294" t="s">
        <v>56</v>
      </c>
      <c r="C123" s="294"/>
      <c r="D123" s="57">
        <f>SUM(D121:D122)</f>
        <v>0</v>
      </c>
      <c r="E123" s="57">
        <f>SUM(E121:E122)</f>
        <v>0</v>
      </c>
    </row>
    <row r="124" spans="2:5" ht="21" customHeight="1">
      <c r="B124" s="294" t="s">
        <v>57</v>
      </c>
      <c r="C124" s="294"/>
      <c r="D124" s="57">
        <f>D119+D123</f>
        <v>0</v>
      </c>
      <c r="E124" s="57">
        <f>E119+E123</f>
        <v>0</v>
      </c>
    </row>
    <row r="125" spans="2:5" ht="21" customHeight="1">
      <c r="B125" s="294" t="s">
        <v>58</v>
      </c>
      <c r="C125" s="294"/>
      <c r="D125" s="57"/>
      <c r="E125" s="57"/>
    </row>
    <row r="126" spans="2:5" ht="21" customHeight="1">
      <c r="B126" s="294" t="s">
        <v>225</v>
      </c>
      <c r="C126" s="294"/>
      <c r="D126" s="57">
        <f>'ＢＳ入力'!G22</f>
        <v>0</v>
      </c>
      <c r="E126" s="57">
        <f>D126+'投資・財務入力'!C27-'投資・財務入力'!C32</f>
        <v>0</v>
      </c>
    </row>
    <row r="127" spans="2:5" ht="21" customHeight="1">
      <c r="B127" s="294" t="s">
        <v>226</v>
      </c>
      <c r="C127" s="294"/>
      <c r="D127" s="57">
        <f>'ＢＳ入力'!G23</f>
        <v>0</v>
      </c>
      <c r="E127" s="57">
        <f>D127+'PL入力'!F71-'PL入力'!F85-'PL入力'!F86</f>
        <v>0</v>
      </c>
    </row>
    <row r="128" spans="2:5" ht="21" customHeight="1">
      <c r="B128" s="294" t="s">
        <v>59</v>
      </c>
      <c r="C128" s="294"/>
      <c r="D128" s="57">
        <f>SUM(D126:D127)</f>
        <v>0</v>
      </c>
      <c r="E128" s="57">
        <f>SUM(E126:E127)</f>
        <v>0</v>
      </c>
    </row>
    <row r="129" spans="2:5" ht="21" customHeight="1">
      <c r="B129" s="294" t="s">
        <v>60</v>
      </c>
      <c r="C129" s="294"/>
      <c r="D129" s="57">
        <f>D128+D124</f>
        <v>0</v>
      </c>
      <c r="E129" s="57">
        <f>E128+E124</f>
        <v>0</v>
      </c>
    </row>
    <row r="145" spans="1:5" ht="14.25" customHeight="1">
      <c r="A145" s="270" t="s">
        <v>228</v>
      </c>
      <c r="B145" s="270"/>
      <c r="C145" s="270"/>
      <c r="D145" s="270"/>
      <c r="E145" s="270"/>
    </row>
    <row r="146" ht="14.25" customHeight="1">
      <c r="E146" s="151" t="str">
        <f>'ＢＳ入力'!F6</f>
        <v>(単位：円）</v>
      </c>
    </row>
    <row r="147" spans="1:5" ht="14.25" customHeight="1">
      <c r="A147" s="279"/>
      <c r="B147" s="280"/>
      <c r="C147" s="281"/>
      <c r="D147" s="50" t="s">
        <v>3</v>
      </c>
      <c r="E147" s="21" t="s">
        <v>173</v>
      </c>
    </row>
    <row r="148" spans="1:5" ht="14.25" customHeight="1">
      <c r="A148" s="282" t="s">
        <v>0</v>
      </c>
      <c r="B148" s="283"/>
      <c r="C148" s="284"/>
      <c r="D148" s="58"/>
      <c r="E148" s="58"/>
    </row>
    <row r="149" spans="1:5" ht="14.25" customHeight="1">
      <c r="A149" s="60"/>
      <c r="B149" s="283" t="s">
        <v>0</v>
      </c>
      <c r="C149" s="284"/>
      <c r="D149" s="61">
        <f>'PL入力'!E7</f>
        <v>0</v>
      </c>
      <c r="E149" s="61">
        <f>'PL入力'!F7</f>
        <v>0</v>
      </c>
    </row>
    <row r="150" spans="1:5" ht="14.25" customHeight="1">
      <c r="A150" s="62"/>
      <c r="B150" s="285" t="s">
        <v>5</v>
      </c>
      <c r="C150" s="286"/>
      <c r="D150" s="61">
        <f>'PL入力'!E8</f>
        <v>0</v>
      </c>
      <c r="E150" s="61">
        <f>'PL入力'!F8</f>
        <v>0</v>
      </c>
    </row>
    <row r="151" spans="1:5" ht="14.25" customHeight="1">
      <c r="A151" s="287" t="s">
        <v>4</v>
      </c>
      <c r="B151" s="288"/>
      <c r="C151" s="289"/>
      <c r="D151" s="58">
        <f>'PL入力'!E9</f>
        <v>0</v>
      </c>
      <c r="E151" s="58">
        <f>'PL入力'!F9</f>
        <v>0</v>
      </c>
    </row>
    <row r="152" spans="1:5" ht="14.25" customHeight="1">
      <c r="A152" s="60"/>
      <c r="B152" s="271" t="s">
        <v>38</v>
      </c>
      <c r="C152" s="272"/>
      <c r="D152" s="61">
        <f>D149+D150-D151</f>
        <v>0</v>
      </c>
      <c r="E152" s="61">
        <f>E149+E150-E151</f>
        <v>0</v>
      </c>
    </row>
    <row r="153" spans="1:5" ht="14.25" customHeight="1">
      <c r="A153" s="60" t="s">
        <v>6</v>
      </c>
      <c r="B153" s="63"/>
      <c r="C153" s="64"/>
      <c r="D153" s="61"/>
      <c r="E153" s="58"/>
    </row>
    <row r="154" spans="1:5" ht="14.25" customHeight="1">
      <c r="A154" s="65"/>
      <c r="B154" s="273" t="s">
        <v>7</v>
      </c>
      <c r="C154" s="274"/>
      <c r="D154" s="61">
        <f>'PL入力'!E12</f>
        <v>0</v>
      </c>
      <c r="E154" s="61">
        <f>'PL入力'!F12</f>
        <v>0</v>
      </c>
    </row>
    <row r="155" spans="1:5" ht="14.25" customHeight="1">
      <c r="A155" s="65"/>
      <c r="B155" s="273" t="s">
        <v>186</v>
      </c>
      <c r="C155" s="274"/>
      <c r="D155" s="61">
        <f>'PL入力'!E13</f>
        <v>0</v>
      </c>
      <c r="E155" s="61">
        <f>'PL入力'!F13</f>
        <v>0</v>
      </c>
    </row>
    <row r="156" spans="1:5" ht="14.25" customHeight="1">
      <c r="A156" s="65"/>
      <c r="B156" s="273" t="s">
        <v>8</v>
      </c>
      <c r="C156" s="274"/>
      <c r="D156" s="61">
        <f>'PL入力'!E14</f>
        <v>0</v>
      </c>
      <c r="E156" s="61">
        <f>'PL入力'!F14</f>
        <v>0</v>
      </c>
    </row>
    <row r="157" spans="1:5" ht="14.25" customHeight="1">
      <c r="A157" s="65"/>
      <c r="B157" s="273" t="s">
        <v>9</v>
      </c>
      <c r="C157" s="274"/>
      <c r="D157" s="61">
        <f>'PL入力'!E15</f>
        <v>0</v>
      </c>
      <c r="E157" s="61">
        <f>'PL入力'!F15</f>
        <v>0</v>
      </c>
    </row>
    <row r="158" spans="1:5" ht="14.25" customHeight="1">
      <c r="A158" s="65"/>
      <c r="B158" s="273" t="s">
        <v>10</v>
      </c>
      <c r="C158" s="274"/>
      <c r="D158" s="61">
        <f>'PL入力'!E16</f>
        <v>0</v>
      </c>
      <c r="E158" s="61">
        <f>'PL入力'!F16</f>
        <v>0</v>
      </c>
    </row>
    <row r="159" spans="1:5" ht="14.25" customHeight="1">
      <c r="A159" s="65"/>
      <c r="B159" s="273" t="s">
        <v>11</v>
      </c>
      <c r="C159" s="274"/>
      <c r="D159" s="61">
        <f>'PL入力'!E17</f>
        <v>0</v>
      </c>
      <c r="E159" s="61">
        <f>'PL入力'!F17</f>
        <v>0</v>
      </c>
    </row>
    <row r="160" spans="1:5" ht="14.25" customHeight="1">
      <c r="A160" s="65"/>
      <c r="B160" s="273" t="s">
        <v>12</v>
      </c>
      <c r="C160" s="274"/>
      <c r="D160" s="61">
        <f>'PL入力'!E18</f>
        <v>0</v>
      </c>
      <c r="E160" s="61">
        <f>'PL入力'!F18</f>
        <v>0</v>
      </c>
    </row>
    <row r="161" spans="1:5" ht="14.25" customHeight="1">
      <c r="A161" s="65"/>
      <c r="B161" s="275" t="s">
        <v>39</v>
      </c>
      <c r="C161" s="276"/>
      <c r="D161" s="61">
        <f>SUM(D154:D160)</f>
        <v>0</v>
      </c>
      <c r="E161" s="61">
        <f>SUM(E154:E160)</f>
        <v>0</v>
      </c>
    </row>
    <row r="162" spans="1:5" ht="14.25" customHeight="1">
      <c r="A162" s="65"/>
      <c r="B162" s="273" t="s">
        <v>13</v>
      </c>
      <c r="C162" s="274"/>
      <c r="D162" s="61">
        <f>'PL入力'!E20</f>
        <v>0</v>
      </c>
      <c r="E162" s="61">
        <f>'PL入力'!F20</f>
        <v>0</v>
      </c>
    </row>
    <row r="163" spans="1:5" ht="14.25" customHeight="1">
      <c r="A163" s="65"/>
      <c r="B163" s="273" t="s">
        <v>14</v>
      </c>
      <c r="C163" s="274"/>
      <c r="D163" s="61">
        <f>'PL入力'!E21</f>
        <v>0</v>
      </c>
      <c r="E163" s="61">
        <f>'PL入力'!F21</f>
        <v>0</v>
      </c>
    </row>
    <row r="164" spans="1:5" ht="14.25" customHeight="1">
      <c r="A164" s="65"/>
      <c r="B164" s="273" t="s">
        <v>15</v>
      </c>
      <c r="C164" s="274"/>
      <c r="D164" s="61">
        <f>'PL入力'!E22</f>
        <v>0</v>
      </c>
      <c r="E164" s="61">
        <f>'PL入力'!F22</f>
        <v>0</v>
      </c>
    </row>
    <row r="165" spans="1:5" ht="14.25" customHeight="1">
      <c r="A165" s="65"/>
      <c r="B165" s="273" t="s">
        <v>16</v>
      </c>
      <c r="C165" s="274"/>
      <c r="D165" s="61">
        <f>'PL入力'!E23</f>
        <v>0</v>
      </c>
      <c r="E165" s="61">
        <f>'PL入力'!F23</f>
        <v>0</v>
      </c>
    </row>
    <row r="166" spans="1:5" ht="14.25" customHeight="1">
      <c r="A166" s="65"/>
      <c r="B166" s="66" t="s">
        <v>159</v>
      </c>
      <c r="C166" s="67"/>
      <c r="D166" s="61">
        <f>'PL入力'!E24</f>
        <v>0</v>
      </c>
      <c r="E166" s="61">
        <f>'PL入力'!F24</f>
        <v>0</v>
      </c>
    </row>
    <row r="167" spans="1:5" ht="14.25" customHeight="1">
      <c r="A167" s="65"/>
      <c r="B167" s="66" t="s">
        <v>160</v>
      </c>
      <c r="C167" s="67"/>
      <c r="D167" s="61">
        <f>'PL入力'!E25</f>
        <v>0</v>
      </c>
      <c r="E167" s="61">
        <f>'PL入力'!F25</f>
        <v>0</v>
      </c>
    </row>
    <row r="168" spans="1:5" ht="14.25" customHeight="1">
      <c r="A168" s="65"/>
      <c r="B168" s="66" t="s">
        <v>161</v>
      </c>
      <c r="C168" s="67"/>
      <c r="D168" s="61">
        <f>'PL入力'!E26</f>
        <v>0</v>
      </c>
      <c r="E168" s="61">
        <f>'PL入力'!F26</f>
        <v>0</v>
      </c>
    </row>
    <row r="169" spans="1:5" ht="14.25" customHeight="1">
      <c r="A169" s="65"/>
      <c r="B169" s="273" t="s">
        <v>17</v>
      </c>
      <c r="C169" s="274"/>
      <c r="D169" s="61">
        <f>'PL入力'!E27</f>
        <v>0</v>
      </c>
      <c r="E169" s="61">
        <f>'PL入力'!F27</f>
        <v>0</v>
      </c>
    </row>
    <row r="170" spans="1:5" ht="14.25" customHeight="1">
      <c r="A170" s="65"/>
      <c r="B170" s="273" t="s">
        <v>18</v>
      </c>
      <c r="C170" s="274"/>
      <c r="D170" s="61">
        <f>'PL入力'!E28</f>
        <v>0</v>
      </c>
      <c r="E170" s="61">
        <f>'PL入力'!F28</f>
        <v>0</v>
      </c>
    </row>
    <row r="171" spans="1:5" ht="14.25" customHeight="1">
      <c r="A171" s="65"/>
      <c r="B171" s="273" t="s">
        <v>19</v>
      </c>
      <c r="C171" s="274"/>
      <c r="D171" s="61">
        <f>'PL入力'!E29</f>
        <v>0</v>
      </c>
      <c r="E171" s="61">
        <f>'PL入力'!F29</f>
        <v>0</v>
      </c>
    </row>
    <row r="172" spans="1:5" ht="14.25" customHeight="1">
      <c r="A172" s="65"/>
      <c r="B172" s="273" t="s">
        <v>20</v>
      </c>
      <c r="C172" s="274"/>
      <c r="D172" s="61">
        <f>'PL入力'!E30</f>
        <v>0</v>
      </c>
      <c r="E172" s="61">
        <f>'PL入力'!F30</f>
        <v>0</v>
      </c>
    </row>
    <row r="173" spans="1:5" ht="14.25" customHeight="1">
      <c r="A173" s="65"/>
      <c r="B173" s="273" t="s">
        <v>21</v>
      </c>
      <c r="C173" s="274"/>
      <c r="D173" s="61">
        <f>'PL入力'!E31</f>
        <v>0</v>
      </c>
      <c r="E173" s="61">
        <f>'PL入力'!F31</f>
        <v>0</v>
      </c>
    </row>
    <row r="174" spans="1:5" ht="14.25" customHeight="1">
      <c r="A174" s="65"/>
      <c r="B174" s="273" t="s">
        <v>22</v>
      </c>
      <c r="C174" s="274"/>
      <c r="D174" s="61">
        <f>'PL入力'!E32</f>
        <v>0</v>
      </c>
      <c r="E174" s="61">
        <f>'PL入力'!F32</f>
        <v>0</v>
      </c>
    </row>
    <row r="175" spans="1:5" ht="14.25" customHeight="1">
      <c r="A175" s="65"/>
      <c r="B175" s="273" t="s">
        <v>24</v>
      </c>
      <c r="C175" s="274"/>
      <c r="D175" s="61">
        <f>'PL入力'!E33</f>
        <v>0</v>
      </c>
      <c r="E175" s="61">
        <f>'PL入力'!F33</f>
        <v>0</v>
      </c>
    </row>
    <row r="176" spans="1:5" ht="14.25" customHeight="1">
      <c r="A176" s="65"/>
      <c r="B176" s="273" t="s">
        <v>2</v>
      </c>
      <c r="C176" s="274"/>
      <c r="D176" s="61">
        <f>'PL入力'!E34</f>
        <v>0</v>
      </c>
      <c r="E176" s="61">
        <f>'PL入力'!F34</f>
        <v>0</v>
      </c>
    </row>
    <row r="177" spans="1:5" ht="14.25" customHeight="1">
      <c r="A177" s="65"/>
      <c r="B177" s="273" t="s">
        <v>23</v>
      </c>
      <c r="C177" s="274"/>
      <c r="D177" s="61">
        <f>'PL入力'!E35</f>
        <v>0</v>
      </c>
      <c r="E177" s="61">
        <f>'PL入力'!F35</f>
        <v>0</v>
      </c>
    </row>
    <row r="178" spans="1:5" ht="14.25" customHeight="1">
      <c r="A178" s="65"/>
      <c r="B178" s="273" t="s">
        <v>100</v>
      </c>
      <c r="C178" s="274"/>
      <c r="D178" s="61">
        <f>'PL入力'!E36</f>
        <v>0</v>
      </c>
      <c r="E178" s="61">
        <f>'PL入力'!F36</f>
        <v>0</v>
      </c>
    </row>
    <row r="179" spans="1:5" ht="14.25" customHeight="1">
      <c r="A179" s="65"/>
      <c r="B179" s="273" t="s">
        <v>25</v>
      </c>
      <c r="C179" s="274"/>
      <c r="D179" s="61">
        <f>'PL入力'!E37</f>
        <v>0</v>
      </c>
      <c r="E179" s="61">
        <f>'PL入力'!F37</f>
        <v>0</v>
      </c>
    </row>
    <row r="180" spans="1:5" ht="14.25" customHeight="1">
      <c r="A180" s="65"/>
      <c r="B180" s="56" t="s">
        <v>40</v>
      </c>
      <c r="C180" s="58">
        <f>'PL入力'!D38</f>
        <v>0</v>
      </c>
      <c r="D180" s="61">
        <f>'PL入力'!E38</f>
        <v>0</v>
      </c>
      <c r="E180" s="61">
        <f>'PL入力'!F38</f>
        <v>0</v>
      </c>
    </row>
    <row r="181" spans="1:5" ht="14.25" customHeight="1">
      <c r="A181" s="65"/>
      <c r="B181" s="56" t="s">
        <v>40</v>
      </c>
      <c r="C181" s="58">
        <f>'PL入力'!D39</f>
        <v>0</v>
      </c>
      <c r="D181" s="61">
        <f>'PL入力'!E39</f>
        <v>0</v>
      </c>
      <c r="E181" s="61">
        <f>'PL入力'!F39</f>
        <v>0</v>
      </c>
    </row>
    <row r="182" spans="1:5" ht="14.25" customHeight="1">
      <c r="A182" s="65"/>
      <c r="B182" s="56" t="s">
        <v>40</v>
      </c>
      <c r="C182" s="58">
        <f>'PL入力'!D40</f>
        <v>0</v>
      </c>
      <c r="D182" s="61">
        <f>'PL入力'!E40</f>
        <v>0</v>
      </c>
      <c r="E182" s="61">
        <f>'PL入力'!F40</f>
        <v>0</v>
      </c>
    </row>
    <row r="183" spans="1:5" ht="14.25" customHeight="1">
      <c r="A183" s="65"/>
      <c r="B183" s="56" t="s">
        <v>40</v>
      </c>
      <c r="C183" s="58">
        <f>'PL入力'!D41</f>
        <v>0</v>
      </c>
      <c r="D183" s="61">
        <f>'PL入力'!E41</f>
        <v>0</v>
      </c>
      <c r="E183" s="61">
        <f>'PL入力'!F41</f>
        <v>0</v>
      </c>
    </row>
    <row r="184" spans="1:5" ht="14.25" customHeight="1">
      <c r="A184" s="65"/>
      <c r="B184" s="277" t="s">
        <v>26</v>
      </c>
      <c r="C184" s="278"/>
      <c r="D184" s="61">
        <f>SUM(D161:D183)</f>
        <v>0</v>
      </c>
      <c r="E184" s="61">
        <f>SUM(E161:E183)</f>
        <v>0</v>
      </c>
    </row>
    <row r="185" spans="1:5" ht="14.25" customHeight="1">
      <c r="A185" s="60"/>
      <c r="B185" s="271" t="s">
        <v>27</v>
      </c>
      <c r="C185" s="272"/>
      <c r="D185" s="61">
        <f>D152-D184</f>
        <v>0</v>
      </c>
      <c r="E185" s="61">
        <f>E152-E184</f>
        <v>0</v>
      </c>
    </row>
    <row r="186" spans="1:5" ht="14.25" customHeight="1">
      <c r="A186" s="60" t="s">
        <v>28</v>
      </c>
      <c r="B186" s="63"/>
      <c r="C186" s="64"/>
      <c r="D186" s="61"/>
      <c r="E186" s="58"/>
    </row>
    <row r="187" spans="1:5" ht="14.25" customHeight="1">
      <c r="A187" s="65"/>
      <c r="B187" s="273" t="s">
        <v>29</v>
      </c>
      <c r="C187" s="274"/>
      <c r="D187" s="58">
        <f>'PL入力'!E45</f>
        <v>0</v>
      </c>
      <c r="E187" s="58">
        <f>'PL入力'!F45</f>
        <v>0</v>
      </c>
    </row>
    <row r="188" spans="1:5" ht="14.25" customHeight="1">
      <c r="A188" s="65"/>
      <c r="B188" s="66" t="s">
        <v>93</v>
      </c>
      <c r="C188" s="67"/>
      <c r="D188" s="58">
        <f>'PL入力'!E46</f>
        <v>0</v>
      </c>
      <c r="E188" s="58">
        <f>'PL入力'!F46</f>
        <v>0</v>
      </c>
    </row>
    <row r="189" spans="1:5" ht="14.25" customHeight="1">
      <c r="A189" s="65"/>
      <c r="B189" s="273" t="s">
        <v>30</v>
      </c>
      <c r="C189" s="274"/>
      <c r="D189" s="58">
        <f>'PL入力'!E47</f>
        <v>0</v>
      </c>
      <c r="E189" s="58">
        <f>'PL入力'!F47</f>
        <v>0</v>
      </c>
    </row>
    <row r="190" spans="1:5" ht="14.25" customHeight="1">
      <c r="A190" s="65"/>
      <c r="B190" s="56" t="s">
        <v>40</v>
      </c>
      <c r="C190" s="58">
        <f>'PL入力'!D48</f>
        <v>0</v>
      </c>
      <c r="D190" s="58">
        <f>'PL入力'!E48</f>
        <v>0</v>
      </c>
      <c r="E190" s="58">
        <f>'PL入力'!F48</f>
        <v>0</v>
      </c>
    </row>
    <row r="191" spans="1:5" ht="14.25" customHeight="1">
      <c r="A191" s="65"/>
      <c r="B191" s="56" t="s">
        <v>40</v>
      </c>
      <c r="C191" s="58">
        <f>'PL入力'!D49</f>
        <v>0</v>
      </c>
      <c r="D191" s="58">
        <f>'PL入力'!E49</f>
        <v>0</v>
      </c>
      <c r="E191" s="58">
        <f>'PL入力'!F49</f>
        <v>0</v>
      </c>
    </row>
    <row r="192" spans="1:5" ht="14.25" customHeight="1">
      <c r="A192" s="60" t="s">
        <v>31</v>
      </c>
      <c r="B192" s="63"/>
      <c r="C192" s="64"/>
      <c r="D192" s="58"/>
      <c r="E192" s="58"/>
    </row>
    <row r="193" spans="1:5" ht="14.25" customHeight="1">
      <c r="A193" s="65"/>
      <c r="B193" s="273" t="s">
        <v>187</v>
      </c>
      <c r="C193" s="274"/>
      <c r="D193" s="58">
        <f>'PL入力'!E51</f>
        <v>0</v>
      </c>
      <c r="E193" s="58">
        <f>'PL入力'!F51</f>
        <v>0</v>
      </c>
    </row>
    <row r="194" spans="1:5" ht="14.25" customHeight="1">
      <c r="A194" s="65"/>
      <c r="B194" s="66" t="s">
        <v>94</v>
      </c>
      <c r="C194" s="67"/>
      <c r="D194" s="58">
        <f>'PL入力'!E52</f>
        <v>0</v>
      </c>
      <c r="E194" s="58">
        <f>'PL入力'!F52</f>
        <v>0</v>
      </c>
    </row>
    <row r="195" spans="1:5" ht="14.25" customHeight="1">
      <c r="A195" s="65"/>
      <c r="B195" s="273" t="s">
        <v>32</v>
      </c>
      <c r="C195" s="274"/>
      <c r="D195" s="58">
        <f>'PL入力'!E53</f>
        <v>0</v>
      </c>
      <c r="E195" s="58">
        <f>'PL入力'!F53</f>
        <v>0</v>
      </c>
    </row>
    <row r="196" spans="1:5" ht="14.25" customHeight="1">
      <c r="A196" s="65"/>
      <c r="B196" s="56" t="s">
        <v>40</v>
      </c>
      <c r="C196" s="58">
        <f>'PL入力'!D54</f>
        <v>0</v>
      </c>
      <c r="D196" s="58">
        <f>'PL入力'!E54</f>
        <v>0</v>
      </c>
      <c r="E196" s="58">
        <f>'PL入力'!F54</f>
        <v>0</v>
      </c>
    </row>
    <row r="197" spans="1:5" ht="14.25" customHeight="1">
      <c r="A197" s="65"/>
      <c r="B197" s="56" t="s">
        <v>40</v>
      </c>
      <c r="C197" s="58">
        <f>'PL入力'!D55</f>
        <v>0</v>
      </c>
      <c r="D197" s="58">
        <f>'PL入力'!E55</f>
        <v>0</v>
      </c>
      <c r="E197" s="58">
        <f>'PL入力'!F55</f>
        <v>0</v>
      </c>
    </row>
    <row r="198" spans="1:5" ht="14.25" customHeight="1">
      <c r="A198" s="60"/>
      <c r="B198" s="271" t="s">
        <v>36</v>
      </c>
      <c r="C198" s="272"/>
      <c r="D198" s="58">
        <f>D185+D187+D189+D190+D191-D193-D195-D196-D197-D194</f>
        <v>0</v>
      </c>
      <c r="E198" s="58">
        <f>E185+E187+E189+E190+E191-E193-E195-E196-E197-E194</f>
        <v>0</v>
      </c>
    </row>
    <row r="199" spans="1:5" ht="14.25" customHeight="1">
      <c r="A199" s="60" t="s">
        <v>33</v>
      </c>
      <c r="B199" s="63"/>
      <c r="C199" s="64"/>
      <c r="D199" s="58"/>
      <c r="E199" s="58"/>
    </row>
    <row r="200" spans="1:5" ht="14.25" customHeight="1">
      <c r="A200" s="65"/>
      <c r="B200" s="273" t="s">
        <v>34</v>
      </c>
      <c r="C200" s="274"/>
      <c r="D200" s="58">
        <f>'PL入力'!E58</f>
        <v>0</v>
      </c>
      <c r="E200" s="58">
        <f>'PL入力'!F58</f>
        <v>0</v>
      </c>
    </row>
    <row r="201" spans="1:5" ht="14.25" customHeight="1">
      <c r="A201" s="65"/>
      <c r="B201" s="66" t="s">
        <v>95</v>
      </c>
      <c r="C201" s="67"/>
      <c r="D201" s="58">
        <f>'PL入力'!E59</f>
        <v>0</v>
      </c>
      <c r="E201" s="58">
        <f>'PL入力'!F59</f>
        <v>0</v>
      </c>
    </row>
    <row r="202" spans="1:5" ht="14.25" customHeight="1">
      <c r="A202" s="65"/>
      <c r="B202" s="59" t="s">
        <v>239</v>
      </c>
      <c r="C202" s="67"/>
      <c r="D202" s="58">
        <f>+'PL入力'!E60</f>
        <v>0</v>
      </c>
      <c r="E202" s="58">
        <f>+'PL入力'!F60</f>
        <v>0</v>
      </c>
    </row>
    <row r="203" spans="1:5" ht="14.25" customHeight="1">
      <c r="A203" s="65"/>
      <c r="B203" s="56" t="s">
        <v>40</v>
      </c>
      <c r="C203" s="58">
        <f>'PL入力'!D61</f>
        <v>0</v>
      </c>
      <c r="D203" s="58">
        <f>'PL入力'!E61</f>
        <v>0</v>
      </c>
      <c r="E203" s="58">
        <f>'PL入力'!F61</f>
        <v>0</v>
      </c>
    </row>
    <row r="204" spans="1:5" ht="14.25" customHeight="1">
      <c r="A204" s="65"/>
      <c r="B204" s="56" t="s">
        <v>40</v>
      </c>
      <c r="C204" s="58">
        <f>'PL入力'!D62</f>
        <v>0</v>
      </c>
      <c r="D204" s="58">
        <f>'PL入力'!E62</f>
        <v>0</v>
      </c>
      <c r="E204" s="58">
        <f>'PL入力'!F62</f>
        <v>0</v>
      </c>
    </row>
    <row r="205" spans="1:5" ht="14.25" customHeight="1">
      <c r="A205" s="60" t="s">
        <v>35</v>
      </c>
      <c r="B205" s="63"/>
      <c r="C205" s="64"/>
      <c r="D205" s="58"/>
      <c r="E205" s="58"/>
    </row>
    <row r="206" spans="1:5" ht="14.25" customHeight="1">
      <c r="A206" s="65"/>
      <c r="B206" s="273" t="s">
        <v>188</v>
      </c>
      <c r="C206" s="274"/>
      <c r="D206" s="58">
        <f>'PL入力'!E64</f>
        <v>0</v>
      </c>
      <c r="E206" s="58">
        <f>'PL入力'!F64</f>
        <v>0</v>
      </c>
    </row>
    <row r="207" spans="1:5" ht="14.25" customHeight="1">
      <c r="A207" s="65"/>
      <c r="B207" s="66" t="s">
        <v>96</v>
      </c>
      <c r="C207" s="67"/>
      <c r="D207" s="58">
        <f>'PL入力'!E65</f>
        <v>0</v>
      </c>
      <c r="E207" s="58">
        <f>'PL入力'!F65</f>
        <v>0</v>
      </c>
    </row>
    <row r="208" spans="1:5" ht="14.25" customHeight="1">
      <c r="A208" s="65"/>
      <c r="B208" s="59" t="s">
        <v>241</v>
      </c>
      <c r="C208" s="67"/>
      <c r="D208" s="58">
        <f>+'PL入力'!E66</f>
        <v>0</v>
      </c>
      <c r="E208" s="58">
        <f>+'PL入力'!F66</f>
        <v>0</v>
      </c>
    </row>
    <row r="209" spans="1:5" ht="14.25" customHeight="1">
      <c r="A209" s="65"/>
      <c r="B209" s="56" t="s">
        <v>40</v>
      </c>
      <c r="C209" s="58">
        <f>'PL入力'!D67</f>
        <v>0</v>
      </c>
      <c r="D209" s="58">
        <f>'PL入力'!E67</f>
        <v>0</v>
      </c>
      <c r="E209" s="58">
        <f>'PL入力'!F67</f>
        <v>0</v>
      </c>
    </row>
    <row r="210" spans="1:5" ht="14.25" customHeight="1">
      <c r="A210" s="65"/>
      <c r="B210" s="56" t="s">
        <v>40</v>
      </c>
      <c r="C210" s="58">
        <f>'PL入力'!D68</f>
        <v>0</v>
      </c>
      <c r="D210" s="58">
        <f>'PL入力'!E68</f>
        <v>0</v>
      </c>
      <c r="E210" s="58">
        <f>'PL入力'!F68</f>
        <v>0</v>
      </c>
    </row>
    <row r="211" spans="1:5" ht="14.25" customHeight="1">
      <c r="A211" s="60"/>
      <c r="B211" s="271" t="s">
        <v>198</v>
      </c>
      <c r="C211" s="272"/>
      <c r="D211" s="58">
        <f>D198+D200+D201+D203+D204-D206-D207-D209-D210+D202-D210</f>
        <v>0</v>
      </c>
      <c r="E211" s="58">
        <f>E198+E200+E201+E203+E204-E206-E207-E209-E210+E202-E210</f>
        <v>0</v>
      </c>
    </row>
    <row r="212" spans="1:5" ht="14.25" customHeight="1">
      <c r="A212" s="60"/>
      <c r="B212" s="299" t="s">
        <v>37</v>
      </c>
      <c r="C212" s="300"/>
      <c r="D212" s="58">
        <f>'PL入力'!E70</f>
        <v>0</v>
      </c>
      <c r="E212" s="58">
        <f>'PL入力'!F70</f>
        <v>0</v>
      </c>
    </row>
    <row r="213" spans="1:5" ht="14.25" customHeight="1">
      <c r="A213" s="68"/>
      <c r="B213" s="280" t="s">
        <v>197</v>
      </c>
      <c r="C213" s="281"/>
      <c r="D213" s="58">
        <f>D211-D212</f>
        <v>0</v>
      </c>
      <c r="E213" s="58">
        <f>E211-E212</f>
        <v>0</v>
      </c>
    </row>
    <row r="215" spans="1:5" ht="21" customHeight="1">
      <c r="A215" s="251" t="s">
        <v>229</v>
      </c>
      <c r="B215" s="251"/>
      <c r="C215" s="251"/>
      <c r="D215" s="251"/>
      <c r="E215" s="251"/>
    </row>
    <row r="216" spans="2:5" ht="21" customHeight="1">
      <c r="B216" s="254" t="s">
        <v>269</v>
      </c>
      <c r="C216" s="254"/>
      <c r="D216" s="254"/>
      <c r="E216" s="70" t="str">
        <f>'ＢＳ入力'!F6</f>
        <v>(単位：円）</v>
      </c>
    </row>
    <row r="217" spans="4:5" ht="21" customHeight="1">
      <c r="D217" s="50" t="s">
        <v>3</v>
      </c>
      <c r="E217" s="21" t="s">
        <v>173</v>
      </c>
    </row>
    <row r="218" spans="2:5" ht="21" customHeight="1">
      <c r="B218" s="254" t="s">
        <v>270</v>
      </c>
      <c r="C218" s="254"/>
      <c r="D218" s="71">
        <f>'出力書類'!D213</f>
        <v>0</v>
      </c>
      <c r="E218" s="53">
        <f>'PL入力'!F71</f>
        <v>0</v>
      </c>
    </row>
    <row r="219" spans="2:5" ht="21" customHeight="1">
      <c r="B219" s="254" t="s">
        <v>271</v>
      </c>
      <c r="C219" s="254"/>
      <c r="D219" s="72">
        <f>'PL入力'!E75+'PL入力'!E76+'PL入力'!E77+'PL入力'!E36</f>
        <v>0</v>
      </c>
      <c r="E219" s="53">
        <f>'PL入力'!F75+'PL入力'!F76+'PL入力'!F77+'PL入力'!F36</f>
        <v>0</v>
      </c>
    </row>
    <row r="220" spans="2:5" ht="21" customHeight="1">
      <c r="B220" s="252" t="s">
        <v>272</v>
      </c>
      <c r="C220" s="253"/>
      <c r="D220" s="71">
        <f>'ＢＳ入力'!C12-'ＢＳ入力'!D12</f>
        <v>0</v>
      </c>
      <c r="E220" s="53">
        <f>'出力書類'!D99-'出力書類'!E99</f>
        <v>0</v>
      </c>
    </row>
    <row r="221" spans="2:5" ht="21" customHeight="1">
      <c r="B221" s="252" t="s">
        <v>273</v>
      </c>
      <c r="C221" s="253"/>
      <c r="D221" s="71">
        <f>'ＢＳ入力'!C13-'ＢＳ入力'!D13</f>
        <v>0</v>
      </c>
      <c r="E221" s="53">
        <f>'出力書類'!D100-'出力書類'!E100</f>
        <v>0</v>
      </c>
    </row>
    <row r="222" spans="2:5" ht="21" customHeight="1">
      <c r="B222" s="252" t="s">
        <v>274</v>
      </c>
      <c r="C222" s="253"/>
      <c r="D222" s="71">
        <f>'ＢＳ入力'!C16-'ＢＳ入力'!D16</f>
        <v>0</v>
      </c>
      <c r="E222" s="53">
        <f>'出力書類'!D103-'出力書類'!E103</f>
        <v>0</v>
      </c>
    </row>
    <row r="223" spans="2:5" ht="21" customHeight="1">
      <c r="B223" s="252" t="s">
        <v>275</v>
      </c>
      <c r="C223" s="253"/>
      <c r="D223" s="71">
        <f>'ＢＳ入力'!C24-'ＢＳ入力'!D24</f>
        <v>0</v>
      </c>
      <c r="E223" s="53">
        <f>'出力書類'!D111-'出力書類'!E111</f>
        <v>0</v>
      </c>
    </row>
    <row r="224" spans="2:5" ht="21" customHeight="1">
      <c r="B224" s="252" t="s">
        <v>276</v>
      </c>
      <c r="C224" s="253"/>
      <c r="D224" s="71">
        <f>'ＢＳ入力'!G11-'ＢＳ入力'!F11</f>
        <v>0</v>
      </c>
      <c r="E224" s="53">
        <f>'出力書類'!E116-'出力書類'!D116</f>
        <v>0</v>
      </c>
    </row>
    <row r="225" spans="2:5" ht="21" customHeight="1">
      <c r="B225" s="252" t="s">
        <v>277</v>
      </c>
      <c r="C225" s="253"/>
      <c r="D225" s="71">
        <f>'ＢＳ入力'!G13-'ＢＳ入力'!F13</f>
        <v>0</v>
      </c>
      <c r="E225" s="53">
        <f>'出力書類'!E118-'出力書類'!D118</f>
        <v>0</v>
      </c>
    </row>
    <row r="226" spans="2:5" ht="21" customHeight="1">
      <c r="B226" s="252" t="s">
        <v>278</v>
      </c>
      <c r="C226" s="253"/>
      <c r="D226" s="71">
        <f>'ＢＳ入力'!G17-'ＢＳ入力'!F17</f>
        <v>0</v>
      </c>
      <c r="E226" s="53">
        <f>'出力書類'!E122-'出力書類'!D122</f>
        <v>0</v>
      </c>
    </row>
    <row r="227" spans="2:5" ht="21" customHeight="1">
      <c r="B227" s="268" t="s">
        <v>279</v>
      </c>
      <c r="C227" s="269"/>
      <c r="D227" s="71">
        <f>-'PL入力'!E46-'PL入力'!E59+'PL入力'!E52+'PL入力'!E65</f>
        <v>0</v>
      </c>
      <c r="E227" s="53">
        <f>'PL入力'!F65+'PL入力'!F52-'PL入力'!F46-'PL入力'!F59</f>
        <v>0</v>
      </c>
    </row>
    <row r="228" spans="2:5" ht="21" customHeight="1">
      <c r="B228" s="252" t="s">
        <v>280</v>
      </c>
      <c r="C228" s="253"/>
      <c r="D228" s="71">
        <f>'PL入力'!E64-'PL入力'!E58+'PL入力'!E66-'PL入力'!E60</f>
        <v>0</v>
      </c>
      <c r="E228" s="53">
        <f>'PL入力'!F64-'PL入力'!F58+'PL入力'!F66-'PL入力'!F60</f>
        <v>0</v>
      </c>
    </row>
    <row r="229" spans="2:5" ht="21" customHeight="1">
      <c r="B229" s="254" t="s">
        <v>281</v>
      </c>
      <c r="C229" s="254"/>
      <c r="D229" s="71">
        <f>-'PL入力'!E86</f>
        <v>0</v>
      </c>
      <c r="E229" s="71">
        <f>-'PL入力'!F86</f>
        <v>0</v>
      </c>
    </row>
    <row r="230" spans="2:5" ht="21" customHeight="1">
      <c r="B230" s="254" t="s">
        <v>97</v>
      </c>
      <c r="C230" s="254"/>
      <c r="D230" s="53">
        <f>SUM(D218:D229)</f>
        <v>0</v>
      </c>
      <c r="E230" s="53">
        <f>SUM(E218:E229)</f>
        <v>0</v>
      </c>
    </row>
    <row r="231" spans="2:5" ht="21" customHeight="1">
      <c r="B231" s="73"/>
      <c r="C231" s="69"/>
      <c r="D231" s="74"/>
      <c r="E231" s="75"/>
    </row>
    <row r="232" spans="2:5" ht="21" customHeight="1">
      <c r="B232" s="255" t="s">
        <v>282</v>
      </c>
      <c r="C232" s="255"/>
      <c r="D232" s="255"/>
      <c r="E232" s="75"/>
    </row>
    <row r="233" spans="2:5" ht="21" customHeight="1">
      <c r="B233" s="254" t="s">
        <v>283</v>
      </c>
      <c r="C233" s="254"/>
      <c r="D233" s="71">
        <f>-'ＢＳ入力'!D19+'ＢＳ入力'!C19-'PL入力'!E75-'PL入力'!E76-'PL入力'!E77-'PL入力'!E36+'PL入力'!E58-'PL入力'!E64</f>
        <v>0</v>
      </c>
      <c r="E233" s="53">
        <f>'投資・財務入力'!C20-'投資・財務入力'!C9</f>
        <v>0</v>
      </c>
    </row>
    <row r="234" spans="2:5" ht="21" customHeight="1">
      <c r="B234" s="254" t="s">
        <v>284</v>
      </c>
      <c r="C234" s="254"/>
      <c r="D234" s="71">
        <f>'ＢＳ入力'!C14+'ＢＳ入力'!C20-'ＢＳ入力'!D14-'ＢＳ入力'!D20+'PL入力'!E46+'PL入力'!E59-'PL入力'!E52-'PL入力'!E65</f>
        <v>0</v>
      </c>
      <c r="E234" s="53">
        <f>'投資・財務入力'!C14+'投資・財務入力'!C16-'投資・財務入力'!C5-'投資・財務入力'!C6</f>
        <v>0</v>
      </c>
    </row>
    <row r="235" spans="2:5" ht="21" customHeight="1">
      <c r="B235" s="254" t="s">
        <v>285</v>
      </c>
      <c r="C235" s="254"/>
      <c r="D235" s="71">
        <f>'ＢＳ入力'!C15+'ＢＳ入力'!C21-'ＢＳ入力'!D15-'ＢＳ入力'!D21</f>
        <v>0</v>
      </c>
      <c r="E235" s="53">
        <f>'投資・財務入力'!C18+'投資・財務入力'!C17-'投資・財務入力'!C7-'投資・財務入力'!C8</f>
        <v>0</v>
      </c>
    </row>
    <row r="236" spans="2:5" ht="21" customHeight="1">
      <c r="B236" s="254" t="s">
        <v>286</v>
      </c>
      <c r="C236" s="254"/>
      <c r="D236" s="71">
        <f>+'ＢＳ入力'!C22-'ＢＳ入力'!D22+'PL入力'!E60-'PL入力'!E66</f>
        <v>0</v>
      </c>
      <c r="E236" s="53">
        <f>+'投資・財務入力'!C22-'投資・財務入力'!C10</f>
        <v>0</v>
      </c>
    </row>
    <row r="237" spans="2:5" ht="21" customHeight="1">
      <c r="B237" s="254" t="s">
        <v>97</v>
      </c>
      <c r="C237" s="254"/>
      <c r="D237" s="71">
        <f>SUM(D233:D236)</f>
        <v>0</v>
      </c>
      <c r="E237" s="71">
        <f>SUM(E233:E236)</f>
        <v>0</v>
      </c>
    </row>
    <row r="238" spans="2:5" ht="9.75" customHeight="1">
      <c r="B238" s="69"/>
      <c r="C238" s="69"/>
      <c r="D238" s="76"/>
      <c r="E238" s="55"/>
    </row>
    <row r="239" spans="2:5" ht="21" customHeight="1">
      <c r="B239" s="256" t="s">
        <v>251</v>
      </c>
      <c r="C239" s="256"/>
      <c r="D239" s="71">
        <f>D230+D237</f>
        <v>0</v>
      </c>
      <c r="E239" s="71">
        <f>E230+E237</f>
        <v>0</v>
      </c>
    </row>
    <row r="240" spans="2:5" ht="8.25" customHeight="1">
      <c r="B240" s="73"/>
      <c r="C240" s="69"/>
      <c r="D240" s="74"/>
      <c r="E240" s="75"/>
    </row>
    <row r="241" spans="2:5" ht="21" customHeight="1">
      <c r="B241" s="255" t="s">
        <v>287</v>
      </c>
      <c r="C241" s="255"/>
      <c r="D241" s="255"/>
      <c r="E241" s="75"/>
    </row>
    <row r="242" spans="2:5" ht="21" customHeight="1">
      <c r="B242" s="252" t="s">
        <v>288</v>
      </c>
      <c r="C242" s="253"/>
      <c r="D242" s="71">
        <f>'ＢＳ入力'!G12-'ＢＳ入力'!F12</f>
        <v>0</v>
      </c>
      <c r="E242" s="53">
        <f>'投資・財務入力'!C25-'投資・財務入力'!C30</f>
        <v>0</v>
      </c>
    </row>
    <row r="243" spans="2:5" ht="21" customHeight="1">
      <c r="B243" s="252" t="s">
        <v>289</v>
      </c>
      <c r="C243" s="253"/>
      <c r="D243" s="71">
        <f>'ＢＳ入力'!G16-'ＢＳ入力'!F16</f>
        <v>0</v>
      </c>
      <c r="E243" s="53">
        <f>'投資・財務入力'!C26-'投資・財務入力'!C31</f>
        <v>0</v>
      </c>
    </row>
    <row r="244" spans="2:5" ht="21" customHeight="1">
      <c r="B244" s="254" t="s">
        <v>290</v>
      </c>
      <c r="C244" s="254"/>
      <c r="D244" s="71">
        <f>'ＢＳ入力'!G22-'ＢＳ入力'!F22</f>
        <v>0</v>
      </c>
      <c r="E244" s="53">
        <f>'投資・財務入力'!C27-'投資・財務入力'!C32</f>
        <v>0</v>
      </c>
    </row>
    <row r="245" spans="2:5" ht="21" customHeight="1">
      <c r="B245" s="254" t="s">
        <v>291</v>
      </c>
      <c r="C245" s="254"/>
      <c r="D245" s="71">
        <f>-'PL入力'!E85</f>
        <v>0</v>
      </c>
      <c r="E245" s="53">
        <f>-'PL入力'!F85</f>
        <v>0</v>
      </c>
    </row>
    <row r="246" spans="2:5" ht="21" customHeight="1">
      <c r="B246" s="254" t="s">
        <v>97</v>
      </c>
      <c r="C246" s="254"/>
      <c r="D246" s="71">
        <f>SUM(D242:D245)</f>
        <v>0</v>
      </c>
      <c r="E246" s="53">
        <f>SUM(E242:E245)</f>
        <v>0</v>
      </c>
    </row>
    <row r="247" spans="2:5" ht="21" customHeight="1">
      <c r="B247" s="73"/>
      <c r="C247" s="69"/>
      <c r="D247" s="74"/>
      <c r="E247" s="55"/>
    </row>
    <row r="248" spans="2:5" ht="21" customHeight="1">
      <c r="B248" s="266" t="s">
        <v>292</v>
      </c>
      <c r="C248" s="267"/>
      <c r="D248" s="53">
        <f>D230+D237+D246</f>
        <v>0</v>
      </c>
      <c r="E248" s="53">
        <f>E230+E237+E246</f>
        <v>0</v>
      </c>
    </row>
    <row r="249" spans="2:5" ht="21" customHeight="1">
      <c r="B249" s="252" t="s">
        <v>293</v>
      </c>
      <c r="C249" s="253"/>
      <c r="D249" s="71">
        <f>'ＢＳ入力'!C11</f>
        <v>0</v>
      </c>
      <c r="E249" s="53">
        <f>'出力書類'!D98</f>
        <v>0</v>
      </c>
    </row>
    <row r="250" spans="2:5" ht="21" customHeight="1">
      <c r="B250" s="252" t="s">
        <v>294</v>
      </c>
      <c r="C250" s="253"/>
      <c r="D250" s="71">
        <f>'ＢＳ入力'!D11</f>
        <v>0</v>
      </c>
      <c r="E250" s="53">
        <f>'出力書類'!E98</f>
        <v>0</v>
      </c>
    </row>
    <row r="251" ht="13.5">
      <c r="E251" s="77"/>
    </row>
    <row r="252" spans="2:8" ht="50.25" customHeight="1">
      <c r="B252" s="248" t="s">
        <v>213</v>
      </c>
      <c r="C252" s="248"/>
      <c r="D252" s="248"/>
      <c r="E252" s="248"/>
      <c r="F252" s="175"/>
      <c r="G252" s="175"/>
      <c r="H252" s="175"/>
    </row>
    <row r="268" ht="17.25" customHeight="1">
      <c r="B268" s="40" t="s">
        <v>230</v>
      </c>
    </row>
    <row r="269" ht="17.25" customHeight="1"/>
    <row r="270" ht="17.25" customHeight="1"/>
    <row r="271" ht="17.25" customHeight="1">
      <c r="B271" s="40" t="s">
        <v>105</v>
      </c>
    </row>
    <row r="272" spans="2:5" ht="17.25" customHeight="1">
      <c r="B272" s="40" t="s">
        <v>121</v>
      </c>
      <c r="D272" s="78" t="s">
        <v>3</v>
      </c>
      <c r="E272" s="21" t="s">
        <v>173</v>
      </c>
    </row>
    <row r="273" spans="3:5" ht="17.25" customHeight="1">
      <c r="C273" s="79" t="s">
        <v>106</v>
      </c>
      <c r="D273" s="80" t="str">
        <f>IF(D149=0," ",D152/D149%)</f>
        <v> </v>
      </c>
      <c r="E273" s="80" t="str">
        <f>IF(E149=0," ",E152/E149%)</f>
        <v> </v>
      </c>
    </row>
    <row r="274" spans="3:5" ht="17.25" customHeight="1">
      <c r="C274" s="79" t="s">
        <v>107</v>
      </c>
      <c r="D274" s="80" t="str">
        <f>IF(D149=0," ",'出力書類'!D185/'出力書類'!D149%)</f>
        <v> </v>
      </c>
      <c r="E274" s="80" t="str">
        <f>IF(E149=0," ",'出力書類'!E185/'出力書類'!E149%)</f>
        <v> </v>
      </c>
    </row>
    <row r="275" spans="3:5" ht="17.25" customHeight="1">
      <c r="C275" s="79" t="s">
        <v>108</v>
      </c>
      <c r="D275" s="80" t="str">
        <f>IF(D149=0," ",'出力書類'!D198/'出力書類'!D149%)</f>
        <v> </v>
      </c>
      <c r="E275" s="80" t="str">
        <f>IF(E149=0," ",'出力書類'!E198/'出力書類'!E149%)</f>
        <v> </v>
      </c>
    </row>
    <row r="276" spans="3:5" ht="17.25" customHeight="1">
      <c r="C276" s="79" t="s">
        <v>109</v>
      </c>
      <c r="D276" s="80" t="str">
        <f>IF(D149=0," ",'出力書類'!D213/'出力書類'!D149%)</f>
        <v> </v>
      </c>
      <c r="E276" s="80" t="str">
        <f>IF(E149=0," ",'出力書類'!E213/'出力書類'!E149%)</f>
        <v> </v>
      </c>
    </row>
    <row r="277" spans="3:5" ht="17.25" customHeight="1">
      <c r="C277" s="81"/>
      <c r="D277" s="82"/>
      <c r="E277" s="82"/>
    </row>
    <row r="278" spans="2:5" ht="17.25" customHeight="1">
      <c r="B278" s="40" t="s">
        <v>122</v>
      </c>
      <c r="C278" s="83"/>
      <c r="D278" s="84" t="s">
        <v>3</v>
      </c>
      <c r="E278" s="21" t="s">
        <v>173</v>
      </c>
    </row>
    <row r="279" spans="3:5" ht="17.25" customHeight="1">
      <c r="C279" s="79" t="s">
        <v>118</v>
      </c>
      <c r="D279" s="80" t="str">
        <f>IF(D149=0," ",D151/D149%)</f>
        <v> </v>
      </c>
      <c r="E279" s="80" t="str">
        <f>IF(E149=0," ",E151/E149%)</f>
        <v> </v>
      </c>
    </row>
    <row r="280" spans="3:5" ht="17.25" customHeight="1">
      <c r="C280" s="79" t="s">
        <v>119</v>
      </c>
      <c r="D280" s="80" t="str">
        <f>IF(D149=0," ",D184/D149%)</f>
        <v> </v>
      </c>
      <c r="E280" s="80" t="str">
        <f>IF(E149=0," ",E184/E149%)</f>
        <v> </v>
      </c>
    </row>
    <row r="281" spans="3:5" ht="17.25" customHeight="1">
      <c r="C281" s="79" t="s">
        <v>231</v>
      </c>
      <c r="D281" s="80" t="str">
        <f>IF(D149=0," ",D193/D149%)</f>
        <v> </v>
      </c>
      <c r="E281" s="80" t="str">
        <f>IF(E149=0," ",E193/E149%)</f>
        <v> </v>
      </c>
    </row>
    <row r="282" spans="3:5" ht="17.25" customHeight="1">
      <c r="C282" s="83"/>
      <c r="D282" s="85"/>
      <c r="E282" s="85"/>
    </row>
    <row r="283" spans="2:5" ht="17.25" customHeight="1">
      <c r="B283" s="40" t="s">
        <v>138</v>
      </c>
      <c r="C283" s="83"/>
      <c r="D283" s="84" t="s">
        <v>3</v>
      </c>
      <c r="E283" s="21" t="s">
        <v>173</v>
      </c>
    </row>
    <row r="284" spans="3:5" ht="17.25" customHeight="1">
      <c r="C284" s="79" t="s">
        <v>110</v>
      </c>
      <c r="D284" s="86" t="str">
        <f>IF(D99=0,"-",'出力書類'!D149/'出力書類'!D99)</f>
        <v>-</v>
      </c>
      <c r="E284" s="86" t="str">
        <f>IF(E99=0,"-",'出力書類'!E149/'出力書類'!E99)</f>
        <v>-</v>
      </c>
    </row>
    <row r="285" spans="3:5" ht="17.25" customHeight="1">
      <c r="C285" s="79" t="s">
        <v>111</v>
      </c>
      <c r="D285" s="86" t="str">
        <f>IF(D100=0,"-",'出力書類'!D149/'出力書類'!D100)</f>
        <v>-</v>
      </c>
      <c r="E285" s="86" t="str">
        <f>IF(E100=0,"-",'出力書類'!E149/'出力書類'!E100)</f>
        <v>-</v>
      </c>
    </row>
    <row r="286" spans="3:5" ht="17.25" customHeight="1">
      <c r="C286" s="79" t="s">
        <v>117</v>
      </c>
      <c r="D286" s="86" t="str">
        <f>IF(D110=0,"-",'出力書類'!D149/'出力書類'!D110)</f>
        <v>-</v>
      </c>
      <c r="E286" s="86" t="str">
        <f>IF(E110=0,"-",'出力書類'!E149/'出力書類'!E110)</f>
        <v>-</v>
      </c>
    </row>
    <row r="287" spans="3:5" ht="17.25" customHeight="1">
      <c r="C287" s="83"/>
      <c r="D287" s="85"/>
      <c r="E287" s="85"/>
    </row>
    <row r="288" spans="2:5" ht="17.25" customHeight="1">
      <c r="B288" s="40" t="s">
        <v>120</v>
      </c>
      <c r="C288" s="83"/>
      <c r="D288" s="84" t="s">
        <v>3</v>
      </c>
      <c r="E288" s="21" t="s">
        <v>173</v>
      </c>
    </row>
    <row r="289" spans="3:5" ht="17.25" customHeight="1">
      <c r="C289" s="79" t="s">
        <v>116</v>
      </c>
      <c r="D289" s="80" t="str">
        <f>IF(D129=0," ",D198/D129%)</f>
        <v> </v>
      </c>
      <c r="E289" s="80" t="str">
        <f>IF(E129=0," ",E198/E129%)</f>
        <v> </v>
      </c>
    </row>
    <row r="290" spans="3:5" ht="17.25" customHeight="1">
      <c r="C290" s="83"/>
      <c r="D290" s="85"/>
      <c r="E290" s="85"/>
    </row>
    <row r="291" spans="2:5" ht="17.25" customHeight="1">
      <c r="B291" s="40" t="s">
        <v>123</v>
      </c>
      <c r="C291" s="83"/>
      <c r="D291" s="84" t="s">
        <v>3</v>
      </c>
      <c r="E291" s="21" t="s">
        <v>173</v>
      </c>
    </row>
    <row r="292" spans="3:5" ht="17.25" customHeight="1">
      <c r="C292" s="79" t="s">
        <v>112</v>
      </c>
      <c r="D292" s="86" t="s">
        <v>130</v>
      </c>
      <c r="E292" s="80" t="str">
        <f>IF(D149=0," ",('出力書類'!E149-'出力書類'!D149)/'出力書類'!D149%)</f>
        <v> </v>
      </c>
    </row>
    <row r="293" spans="3:5" ht="17.25" customHeight="1">
      <c r="C293" s="79" t="s">
        <v>113</v>
      </c>
      <c r="D293" s="86" t="s">
        <v>131</v>
      </c>
      <c r="E293" s="80" t="str">
        <f>IF(D185=0," ",('出力書類'!E185-'出力書類'!D185)/'出力書類'!D185%)</f>
        <v> </v>
      </c>
    </row>
    <row r="294" spans="3:5" ht="17.25" customHeight="1">
      <c r="C294" s="79" t="s">
        <v>114</v>
      </c>
      <c r="D294" s="86" t="s">
        <v>132</v>
      </c>
      <c r="E294" s="80" t="str">
        <f>IF(D198=0," ",('出力書類'!E198-'出力書類'!D198)/'出力書類'!D198%)</f>
        <v> </v>
      </c>
    </row>
    <row r="295" spans="3:5" ht="17.25" customHeight="1">
      <c r="C295" s="79" t="s">
        <v>115</v>
      </c>
      <c r="D295" s="86" t="s">
        <v>133</v>
      </c>
      <c r="E295" s="80" t="str">
        <f>IF(D213=0," ",('出力書類'!E213-'出力書類'!D213)/'出力書類'!D213%)</f>
        <v> </v>
      </c>
    </row>
    <row r="296" spans="3:5" ht="17.25" customHeight="1">
      <c r="C296" s="79" t="s">
        <v>252</v>
      </c>
      <c r="D296" s="86" t="s">
        <v>131</v>
      </c>
      <c r="E296" s="80" t="str">
        <f>IF(D230=0," ",(E230-D230)/D230%)</f>
        <v> </v>
      </c>
    </row>
    <row r="297" spans="3:5" ht="17.25" customHeight="1">
      <c r="C297" s="79" t="s">
        <v>253</v>
      </c>
      <c r="D297" s="86" t="s">
        <v>134</v>
      </c>
      <c r="E297" s="80" t="str">
        <f>IF(D239=0," ",(E239-D239)/D239%)</f>
        <v> </v>
      </c>
    </row>
    <row r="298" spans="3:5" ht="17.25" customHeight="1">
      <c r="C298" s="83"/>
      <c r="D298" s="85"/>
      <c r="E298" s="85"/>
    </row>
    <row r="299" spans="2:5" ht="17.25" customHeight="1">
      <c r="B299" s="40" t="s">
        <v>249</v>
      </c>
      <c r="C299" s="83"/>
      <c r="D299" s="84" t="s">
        <v>3</v>
      </c>
      <c r="E299" s="21" t="s">
        <v>173</v>
      </c>
    </row>
    <row r="300" spans="3:5" ht="17.25" customHeight="1">
      <c r="C300" s="79" t="s">
        <v>125</v>
      </c>
      <c r="D300" s="80" t="str">
        <f>IF(D129=0," ",'出力書類'!D128/'出力書類'!D129%)</f>
        <v> </v>
      </c>
      <c r="E300" s="80" t="str">
        <f>IF(E129=0," ",'出力書類'!E128/'出力書類'!E129%)</f>
        <v> </v>
      </c>
    </row>
    <row r="301" spans="3:5" ht="17.25" customHeight="1">
      <c r="C301" s="79" t="s">
        <v>126</v>
      </c>
      <c r="D301" s="80" t="str">
        <f>IF(D119=0," ",'出力書類'!D104/'出力書類'!D119%)</f>
        <v> </v>
      </c>
      <c r="E301" s="80" t="str">
        <f>IF(E119=0," ",'出力書類'!E104/'出力書類'!E119%)</f>
        <v> </v>
      </c>
    </row>
    <row r="302" spans="3:5" ht="17.25" customHeight="1">
      <c r="C302" s="79" t="s">
        <v>127</v>
      </c>
      <c r="D302" s="80" t="str">
        <f>IF(D119=0," ",('出力書類'!D98+'出力書類'!D99+'出力書類'!D101)/'出力書類'!D119%)</f>
        <v> </v>
      </c>
      <c r="E302" s="80" t="str">
        <f>IF(E119=0," ",('出力書類'!E98+'出力書類'!E99+'出力書類'!E101)/'出力書類'!E119%)</f>
        <v> </v>
      </c>
    </row>
    <row r="303" spans="3:5" ht="17.25" customHeight="1">
      <c r="C303" s="79" t="s">
        <v>158</v>
      </c>
      <c r="D303" s="80" t="str">
        <f>IF(D123+D128=0," ",'出力書類'!D110/('出力書類'!D123+'出力書類'!D128)%)</f>
        <v> </v>
      </c>
      <c r="E303" s="80" t="str">
        <f>IF(E123+E128=0," ",'出力書類'!E110/('出力書類'!E123+'出力書類'!E128)%)</f>
        <v> </v>
      </c>
    </row>
    <row r="304" spans="3:5" ht="17.25" customHeight="1">
      <c r="C304" s="79" t="s">
        <v>128</v>
      </c>
      <c r="D304" s="80" t="str">
        <f>IF(D128=0," ",'出力書類'!D110/'出力書類'!D128%)</f>
        <v> </v>
      </c>
      <c r="E304" s="80" t="str">
        <f>IF(E128=0," ",'出力書類'!E110/'出力書類'!E128%)</f>
        <v> </v>
      </c>
    </row>
    <row r="305" spans="3:5" ht="17.25" customHeight="1">
      <c r="C305" s="79" t="s">
        <v>124</v>
      </c>
      <c r="D305" s="80" t="str">
        <f>IF(D149=0," ",12*('出力書類'!D117+'出力書類'!D121)/'出力書類'!D149)</f>
        <v> </v>
      </c>
      <c r="E305" s="80" t="str">
        <f>IF(E149=0," ",12*('出力書類'!E117+'出力書類'!E121)/'出力書類'!E149)</f>
        <v> </v>
      </c>
    </row>
    <row r="306" spans="3:5" ht="17.25" customHeight="1">
      <c r="C306" s="79" t="s">
        <v>232</v>
      </c>
      <c r="D306" s="86" t="str">
        <f>IF(D230=0," ",(D117+D121)/D230)</f>
        <v> </v>
      </c>
      <c r="E306" s="86" t="str">
        <f>IF(E230=0," ",(E117+E121)/E230)</f>
        <v> </v>
      </c>
    </row>
    <row r="307" spans="3:5" ht="17.25" customHeight="1">
      <c r="C307" s="83"/>
      <c r="D307" s="85"/>
      <c r="E307" s="85"/>
    </row>
    <row r="308" spans="2:5" ht="17.25" customHeight="1">
      <c r="B308" s="40" t="s">
        <v>254</v>
      </c>
      <c r="C308" s="83"/>
      <c r="D308" s="84" t="s">
        <v>3</v>
      </c>
      <c r="E308" s="21" t="s">
        <v>173</v>
      </c>
    </row>
    <row r="309" spans="3:5" ht="17.25" customHeight="1">
      <c r="C309" s="79" t="s">
        <v>255</v>
      </c>
      <c r="D309" s="80" t="str">
        <f>IF(D149=0," ",D230/D149%)</f>
        <v> </v>
      </c>
      <c r="E309" s="80" t="str">
        <f>IF(E149=0," ",E230/E149%)</f>
        <v> </v>
      </c>
    </row>
    <row r="310" spans="3:5" ht="17.25" customHeight="1">
      <c r="C310" s="79" t="s">
        <v>256</v>
      </c>
      <c r="D310" s="80" t="str">
        <f>IF(D230=0," ",D213/D230%)</f>
        <v> </v>
      </c>
      <c r="E310" s="80" t="str">
        <f>IF(E230=0," ",E213/E230%)</f>
        <v> </v>
      </c>
    </row>
    <row r="311" spans="3:5" ht="17.25" customHeight="1">
      <c r="C311" s="79" t="s">
        <v>257</v>
      </c>
      <c r="D311" s="80" t="str">
        <f>IF(D230=0," ",-D237/D230%)</f>
        <v> </v>
      </c>
      <c r="E311" s="80" t="str">
        <f>IF(E230=0," ",-E237/E230%)</f>
        <v> </v>
      </c>
    </row>
    <row r="312" spans="3:5" ht="17.25" customHeight="1">
      <c r="C312" s="79" t="s">
        <v>258</v>
      </c>
      <c r="D312" s="80" t="str">
        <f>IF(D230=0," ",-D233/D230%)</f>
        <v> </v>
      </c>
      <c r="E312" s="80" t="str">
        <f>IF(E230=0," ",-E233/E230%)</f>
        <v> </v>
      </c>
    </row>
    <row r="313" ht="17.25" customHeight="1"/>
    <row r="315" spans="2:5" ht="30.75" customHeight="1">
      <c r="B315" s="249" t="s">
        <v>129</v>
      </c>
      <c r="C315" s="249"/>
      <c r="D315" s="249"/>
      <c r="E315" s="249"/>
    </row>
    <row r="316" spans="2:5" ht="34.5" customHeight="1">
      <c r="B316" s="298" t="s">
        <v>259</v>
      </c>
      <c r="C316" s="298"/>
      <c r="D316" s="298"/>
      <c r="E316" s="298"/>
    </row>
  </sheetData>
  <sheetProtection selectLockedCells="1" selectUnlockedCells="1"/>
  <mergeCells count="119">
    <mergeCell ref="C31:D31"/>
    <mergeCell ref="B158:C158"/>
    <mergeCell ref="B236:C236"/>
    <mergeCell ref="B316:E316"/>
    <mergeCell ref="B126:C126"/>
    <mergeCell ref="B127:C127"/>
    <mergeCell ref="B128:C128"/>
    <mergeCell ref="B129:C129"/>
    <mergeCell ref="B212:C212"/>
    <mergeCell ref="B213:C213"/>
    <mergeCell ref="B178:C178"/>
    <mergeCell ref="B154:C154"/>
    <mergeCell ref="B155:C155"/>
    <mergeCell ref="B156:C156"/>
    <mergeCell ref="B157:C157"/>
    <mergeCell ref="B163:C163"/>
    <mergeCell ref="B171:C171"/>
    <mergeCell ref="B172:C172"/>
    <mergeCell ref="B165:C165"/>
    <mergeCell ref="B169:C16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08:C108"/>
    <mergeCell ref="B110:C110"/>
    <mergeCell ref="B111:C111"/>
    <mergeCell ref="B112:C112"/>
    <mergeCell ref="B109:C109"/>
    <mergeCell ref="B104:C104"/>
    <mergeCell ref="B105:C105"/>
    <mergeCell ref="B106:C106"/>
    <mergeCell ref="B107:C107"/>
    <mergeCell ref="B100:C100"/>
    <mergeCell ref="B101:C101"/>
    <mergeCell ref="B102:C102"/>
    <mergeCell ref="B103:C103"/>
    <mergeCell ref="B96:C96"/>
    <mergeCell ref="B97:C97"/>
    <mergeCell ref="B98:C98"/>
    <mergeCell ref="B99:C99"/>
    <mergeCell ref="A7:E7"/>
    <mergeCell ref="A27:E27"/>
    <mergeCell ref="A28:E28"/>
    <mergeCell ref="A29:E29"/>
    <mergeCell ref="C46:E53"/>
    <mergeCell ref="C56:E63"/>
    <mergeCell ref="C66:E73"/>
    <mergeCell ref="B211:C211"/>
    <mergeCell ref="A147:C147"/>
    <mergeCell ref="A148:C148"/>
    <mergeCell ref="B149:C149"/>
    <mergeCell ref="B150:C150"/>
    <mergeCell ref="A151:C151"/>
    <mergeCell ref="B152:C152"/>
    <mergeCell ref="B184:C184"/>
    <mergeCell ref="B185:C185"/>
    <mergeCell ref="B187:C187"/>
    <mergeCell ref="B195:C195"/>
    <mergeCell ref="B189:C189"/>
    <mergeCell ref="B218:C218"/>
    <mergeCell ref="B159:C159"/>
    <mergeCell ref="B160:C160"/>
    <mergeCell ref="B161:C161"/>
    <mergeCell ref="B177:C177"/>
    <mergeCell ref="B170:C170"/>
    <mergeCell ref="B173:C173"/>
    <mergeCell ref="B162:C162"/>
    <mergeCell ref="B200:C200"/>
    <mergeCell ref="B179:C179"/>
    <mergeCell ref="B219:C219"/>
    <mergeCell ref="B216:D216"/>
    <mergeCell ref="A145:E145"/>
    <mergeCell ref="B198:C198"/>
    <mergeCell ref="B206:C206"/>
    <mergeCell ref="B193:C193"/>
    <mergeCell ref="B174:C174"/>
    <mergeCell ref="B175:C175"/>
    <mergeCell ref="B176:C176"/>
    <mergeCell ref="B164:C164"/>
    <mergeCell ref="B226:C226"/>
    <mergeCell ref="B227:C227"/>
    <mergeCell ref="B220:C220"/>
    <mergeCell ref="B221:C221"/>
    <mergeCell ref="B222:C222"/>
    <mergeCell ref="B223:C223"/>
    <mergeCell ref="B246:C246"/>
    <mergeCell ref="B248:C248"/>
    <mergeCell ref="B242:C242"/>
    <mergeCell ref="B243:C243"/>
    <mergeCell ref="B244:C244"/>
    <mergeCell ref="B229:C229"/>
    <mergeCell ref="C76:E83"/>
    <mergeCell ref="B245:C245"/>
    <mergeCell ref="B233:C233"/>
    <mergeCell ref="B234:C234"/>
    <mergeCell ref="B235:C235"/>
    <mergeCell ref="B230:C230"/>
    <mergeCell ref="B232:D232"/>
    <mergeCell ref="B224:C224"/>
    <mergeCell ref="B225:C225"/>
    <mergeCell ref="B252:E252"/>
    <mergeCell ref="B315:E315"/>
    <mergeCell ref="B94:E94"/>
    <mergeCell ref="A215:E215"/>
    <mergeCell ref="B250:C250"/>
    <mergeCell ref="B249:C249"/>
    <mergeCell ref="B237:C237"/>
    <mergeCell ref="B241:D241"/>
    <mergeCell ref="B239:C239"/>
    <mergeCell ref="B228:C228"/>
  </mergeCells>
  <printOptions/>
  <pageMargins left="1.3" right="0.99" top="0.79"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三上</cp:lastModifiedBy>
  <cp:lastPrinted>2004-05-10T08:28:51Z</cp:lastPrinted>
  <dcterms:created xsi:type="dcterms:W3CDTF">2003-03-03T12:10:37Z</dcterms:created>
  <dcterms:modified xsi:type="dcterms:W3CDTF">2009-06-03T01:05:58Z</dcterms:modified>
  <cp:category/>
  <cp:version/>
  <cp:contentType/>
  <cp:contentStatus/>
</cp:coreProperties>
</file>